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s\Projecten\Zandmotor\Zandmotor Data\Zonal Tables evaluatie 2011-2020\"/>
    </mc:Choice>
  </mc:AlternateContent>
  <xr:revisionPtr revIDLastSave="0" documentId="13_ncr:1_{0ABDD88F-ED16-443C-A55C-34F6915B9837}" xr6:coauthVersionLast="46" xr6:coauthVersionMax="46" xr10:uidLastSave="{00000000-0000-0000-0000-000000000000}"/>
  <bookViews>
    <workbookView xWindow="-28920" yWindow="-120" windowWidth="29040" windowHeight="15990" activeTab="2" xr2:uid="{00000000-000D-0000-FFFF-FFFF00000000}"/>
  </bookViews>
  <sheets>
    <sheet name="2011-2020 generalisatie" sheetId="13" r:id="rId1"/>
    <sheet name="2011-2020 (2)" sheetId="12" r:id="rId2"/>
    <sheet name="2011-2020 eenheid" sheetId="11" r:id="rId3"/>
    <sheet name="2011" sheetId="1" r:id="rId4"/>
    <sheet name="2012" sheetId="2" r:id="rId5"/>
    <sheet name="2013" sheetId="9" r:id="rId6"/>
    <sheet name="2014" sheetId="8" r:id="rId7"/>
    <sheet name="2015" sheetId="7" r:id="rId8"/>
    <sheet name="2016" sheetId="6" r:id="rId9"/>
    <sheet name="2017" sheetId="5" r:id="rId10"/>
    <sheet name="2018" sheetId="4" r:id="rId11"/>
    <sheet name="2019" sheetId="3" r:id="rId12"/>
    <sheet name="2020" sheetId="10" r:id="rId13"/>
  </sheets>
  <definedNames>
    <definedName name="_xlnm.Database" localSheetId="1">'2011-2020 (2)'!$A$1:$J$24</definedName>
    <definedName name="_xlnm.Database" localSheetId="2">'2011-2020 eenheid'!$A$1:$J$24</definedName>
    <definedName name="_xlnm.Database" localSheetId="0">'2011-2020 generalisatie'!$A$1:$L$24</definedName>
    <definedName name="_xlnm.Database" localSheetId="4">'2012'!$A$1:$M$24</definedName>
    <definedName name="_xlnm.Database" localSheetId="5">'2013'!$A$1:$M$24</definedName>
    <definedName name="_xlnm.Database" localSheetId="6">'2014'!$A$1:$M$24</definedName>
    <definedName name="_xlnm.Database" localSheetId="7">'2015'!$A$1:$M$24</definedName>
    <definedName name="_xlnm.Database" localSheetId="8">'2016'!$A$1:$M$24</definedName>
    <definedName name="_xlnm.Database" localSheetId="9">'2017'!$A$1:$M$24</definedName>
    <definedName name="_xlnm.Database" localSheetId="10">'2018'!$A$1:$M$24</definedName>
    <definedName name="_xlnm.Database" localSheetId="11">'2019'!$A$1:$M$24</definedName>
    <definedName name="_xlnm.Database" localSheetId="12">'2020'!$A$1:$M$24</definedName>
    <definedName name="_xlnm.Database">'2011'!$A$1:$N$24</definedName>
  </definedNames>
  <calcPr calcId="191029"/>
  <pivotCaches>
    <pivotCache cacheId="9" r:id="rId14"/>
    <pivotCache cacheId="10" r:id="rId15"/>
    <pivotCache cacheId="11" r:id="rId16"/>
  </pivotCaches>
</workbook>
</file>

<file path=xl/calcChain.xml><?xml version="1.0" encoding="utf-8"?>
<calcChain xmlns="http://schemas.openxmlformats.org/spreadsheetml/2006/main">
  <c r="M2" i="13" l="1"/>
  <c r="AR23" i="13"/>
  <c r="AS23" i="13"/>
  <c r="AT23" i="13"/>
  <c r="AU23" i="13"/>
  <c r="AV23" i="13"/>
  <c r="AW23" i="13"/>
  <c r="AX23" i="13"/>
  <c r="AY23" i="13"/>
  <c r="AZ23" i="13"/>
  <c r="BA23" i="13"/>
  <c r="AR24" i="13"/>
  <c r="AS24" i="13"/>
  <c r="AT24" i="13"/>
  <c r="AU24" i="13"/>
  <c r="AV24" i="13"/>
  <c r="AW24" i="13"/>
  <c r="AX24" i="13"/>
  <c r="AY24" i="13"/>
  <c r="AZ24" i="13"/>
  <c r="BA24" i="13"/>
  <c r="AR25" i="13"/>
  <c r="AS25" i="13"/>
  <c r="AT25" i="13"/>
  <c r="AU25" i="13"/>
  <c r="AV25" i="13"/>
  <c r="AW25" i="13"/>
  <c r="AX25" i="13"/>
  <c r="AY25" i="13"/>
  <c r="AZ25" i="13"/>
  <c r="BA25" i="13"/>
  <c r="AR26" i="13"/>
  <c r="AS26" i="13"/>
  <c r="AT26" i="13"/>
  <c r="AU26" i="13"/>
  <c r="AV26" i="13"/>
  <c r="AW26" i="13"/>
  <c r="AX26" i="13"/>
  <c r="AY26" i="13"/>
  <c r="AZ26" i="13"/>
  <c r="BA26" i="13"/>
  <c r="AR27" i="13"/>
  <c r="AS27" i="13"/>
  <c r="AT27" i="13"/>
  <c r="AU27" i="13"/>
  <c r="AV27" i="13"/>
  <c r="AW27" i="13"/>
  <c r="AX27" i="13"/>
  <c r="AY27" i="13"/>
  <c r="AZ27" i="13"/>
  <c r="BA27" i="13"/>
  <c r="AR28" i="13"/>
  <c r="AS28" i="13"/>
  <c r="AT28" i="13"/>
  <c r="AU28" i="13"/>
  <c r="AV28" i="13"/>
  <c r="AW28" i="13"/>
  <c r="AX28" i="13"/>
  <c r="AY28" i="13"/>
  <c r="AZ28" i="13"/>
  <c r="BA28" i="13"/>
  <c r="AR29" i="13"/>
  <c r="AS29" i="13"/>
  <c r="AT29" i="13"/>
  <c r="AU29" i="13"/>
  <c r="AV29" i="13"/>
  <c r="AW29" i="13"/>
  <c r="AX29" i="13"/>
  <c r="AY29" i="13"/>
  <c r="AZ29" i="13"/>
  <c r="BA29" i="13"/>
  <c r="AR30" i="13"/>
  <c r="AS30" i="13"/>
  <c r="AT30" i="13"/>
  <c r="AU30" i="13"/>
  <c r="AV30" i="13"/>
  <c r="AW30" i="13"/>
  <c r="AX30" i="13"/>
  <c r="AY30" i="13"/>
  <c r="AZ30" i="13"/>
  <c r="BA30" i="13"/>
  <c r="AR31" i="13"/>
  <c r="AS31" i="13"/>
  <c r="AT31" i="13"/>
  <c r="AU31" i="13"/>
  <c r="AV31" i="13"/>
  <c r="AW31" i="13"/>
  <c r="AX31" i="13"/>
  <c r="AY31" i="13"/>
  <c r="AZ31" i="13"/>
  <c r="BA31" i="13"/>
  <c r="AR32" i="13"/>
  <c r="AS32" i="13"/>
  <c r="AT32" i="13"/>
  <c r="AU32" i="13"/>
  <c r="AV32" i="13"/>
  <c r="AW32" i="13"/>
  <c r="AX32" i="13"/>
  <c r="AY32" i="13"/>
  <c r="AZ32" i="13"/>
  <c r="BA32" i="13"/>
  <c r="AR33" i="13"/>
  <c r="AS33" i="13"/>
  <c r="AT33" i="13"/>
  <c r="AU33" i="13"/>
  <c r="AV33" i="13"/>
  <c r="AW33" i="13"/>
  <c r="AX33" i="13"/>
  <c r="AY33" i="13"/>
  <c r="AZ33" i="13"/>
  <c r="BA33" i="13"/>
  <c r="AR34" i="13"/>
  <c r="AS34" i="13"/>
  <c r="AT34" i="13"/>
  <c r="AU34" i="13"/>
  <c r="AV34" i="13"/>
  <c r="AW34" i="13"/>
  <c r="AX34" i="13"/>
  <c r="AY34" i="13"/>
  <c r="AZ34" i="13"/>
  <c r="BA34" i="13"/>
  <c r="AR35" i="13"/>
  <c r="AS35" i="13"/>
  <c r="AT35" i="13"/>
  <c r="AU35" i="13"/>
  <c r="AV35" i="13"/>
  <c r="AW35" i="13"/>
  <c r="AX35" i="13"/>
  <c r="AY35" i="13"/>
  <c r="AZ35" i="13"/>
  <c r="BA35" i="13"/>
  <c r="AS22" i="13"/>
  <c r="AT22" i="13"/>
  <c r="AU22" i="13"/>
  <c r="AV22" i="13"/>
  <c r="AW22" i="13"/>
  <c r="AX22" i="13"/>
  <c r="AY22" i="13"/>
  <c r="AZ22" i="13"/>
  <c r="BA22" i="13"/>
  <c r="AR22" i="13"/>
  <c r="AR21" i="13"/>
  <c r="AS21" i="13"/>
  <c r="AT21" i="13"/>
  <c r="AU21" i="13"/>
  <c r="AV21" i="13"/>
  <c r="AW21" i="13"/>
  <c r="AX21" i="13"/>
  <c r="AY21" i="13"/>
  <c r="AZ21" i="13"/>
  <c r="BA21" i="13"/>
  <c r="BB21" i="13"/>
  <c r="BB22" i="13"/>
  <c r="BB23" i="13"/>
  <c r="BB24" i="13"/>
  <c r="BB25" i="13"/>
  <c r="BB26" i="13"/>
  <c r="BB27" i="13"/>
  <c r="BB28" i="13"/>
  <c r="BB29" i="13"/>
  <c r="BB30" i="13"/>
  <c r="BB31" i="13"/>
  <c r="BB32" i="13"/>
  <c r="BB33" i="13"/>
  <c r="BB34" i="13"/>
  <c r="BB35" i="13"/>
  <c r="AQ22" i="13"/>
  <c r="AQ23" i="13"/>
  <c r="AQ24" i="13"/>
  <c r="AQ25" i="13"/>
  <c r="AQ26" i="13"/>
  <c r="AQ27" i="13"/>
  <c r="AQ28" i="13"/>
  <c r="AQ29" i="13"/>
  <c r="AQ30" i="13"/>
  <c r="AQ31" i="13"/>
  <c r="AQ32" i="13"/>
  <c r="AQ33" i="13"/>
  <c r="AQ34" i="13"/>
  <c r="AQ35" i="13"/>
  <c r="AQ21" i="13"/>
  <c r="AO5" i="13"/>
  <c r="AO6" i="13"/>
  <c r="AO7" i="13"/>
  <c r="AO8" i="13"/>
  <c r="AO9" i="13"/>
  <c r="AO10" i="13"/>
  <c r="AO11" i="13"/>
  <c r="AO12" i="13"/>
  <c r="AO4" i="13"/>
  <c r="AB5" i="13"/>
  <c r="AB6" i="13"/>
  <c r="AB7" i="13"/>
  <c r="AB8" i="13"/>
  <c r="AB9" i="13"/>
  <c r="AB10" i="13"/>
  <c r="AB11" i="13"/>
  <c r="AB12" i="13"/>
  <c r="AB13" i="13"/>
  <c r="AB14" i="13"/>
  <c r="AB15" i="13"/>
  <c r="AB16" i="13"/>
  <c r="AB17" i="13"/>
  <c r="AB4" i="13"/>
  <c r="Z14" i="11"/>
  <c r="Y34" i="11"/>
  <c r="X34" i="11"/>
  <c r="W34" i="11"/>
  <c r="V34" i="11"/>
  <c r="U34" i="11"/>
  <c r="T34" i="11"/>
  <c r="S34" i="11"/>
  <c r="R34" i="11"/>
  <c r="Q34" i="11"/>
  <c r="P34" i="11"/>
  <c r="Z5" i="11"/>
  <c r="Z6" i="11"/>
  <c r="Z7" i="11"/>
  <c r="Z8" i="11"/>
  <c r="Z9" i="11"/>
  <c r="Z10" i="11"/>
  <c r="Z11" i="11"/>
  <c r="Z12" i="11"/>
  <c r="Z13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4" i="11"/>
  <c r="Z34" i="11" l="1"/>
  <c r="M216" i="13"/>
  <c r="M204" i="13"/>
  <c r="M203" i="13"/>
  <c r="M196" i="13"/>
  <c r="M183" i="13"/>
  <c r="M177" i="13"/>
  <c r="M166" i="13"/>
  <c r="M156" i="13"/>
  <c r="M144" i="13"/>
  <c r="M135" i="13"/>
  <c r="M129" i="13"/>
  <c r="M119" i="13"/>
  <c r="M109" i="13"/>
  <c r="M99" i="13"/>
  <c r="M89" i="13"/>
  <c r="M79" i="13"/>
  <c r="M70" i="13"/>
  <c r="M60" i="13"/>
  <c r="M50" i="13"/>
  <c r="M40" i="13"/>
  <c r="M30" i="13"/>
  <c r="M20" i="13"/>
  <c r="M215" i="13"/>
  <c r="M195" i="13"/>
  <c r="M182" i="13"/>
  <c r="M176" i="13"/>
  <c r="M165" i="13"/>
  <c r="M155" i="13"/>
  <c r="M143" i="13"/>
  <c r="M128" i="13"/>
  <c r="M118" i="13"/>
  <c r="M108" i="13"/>
  <c r="M98" i="13"/>
  <c r="M88" i="13"/>
  <c r="M78" i="13"/>
  <c r="M69" i="13"/>
  <c r="M59" i="13"/>
  <c r="M49" i="13"/>
  <c r="M39" i="13"/>
  <c r="M29" i="13"/>
  <c r="M19" i="13"/>
  <c r="M10" i="13"/>
  <c r="M214" i="13"/>
  <c r="M202" i="13"/>
  <c r="M194" i="13"/>
  <c r="M181" i="13"/>
  <c r="M175" i="13"/>
  <c r="M164" i="13"/>
  <c r="M154" i="13"/>
  <c r="M142" i="13"/>
  <c r="M127" i="13"/>
  <c r="M117" i="13"/>
  <c r="M107" i="13"/>
  <c r="M97" i="13"/>
  <c r="M87" i="13"/>
  <c r="M77" i="13"/>
  <c r="M68" i="13"/>
  <c r="M58" i="13"/>
  <c r="M48" i="13"/>
  <c r="M38" i="13"/>
  <c r="M28" i="13"/>
  <c r="M18" i="13"/>
  <c r="M9" i="13"/>
  <c r="M213" i="13"/>
  <c r="M193" i="13"/>
  <c r="M180" i="13"/>
  <c r="M174" i="13"/>
  <c r="M163" i="13"/>
  <c r="M153" i="13"/>
  <c r="M141" i="13"/>
  <c r="M126" i="13"/>
  <c r="M116" i="13"/>
  <c r="M106" i="13"/>
  <c r="M96" i="13"/>
  <c r="M86" i="13"/>
  <c r="M76" i="13"/>
  <c r="M67" i="13"/>
  <c r="M57" i="13"/>
  <c r="M47" i="13"/>
  <c r="M37" i="13"/>
  <c r="M27" i="13"/>
  <c r="M17" i="13"/>
  <c r="M8" i="13"/>
  <c r="M212" i="13"/>
  <c r="M192" i="13"/>
  <c r="M179" i="13"/>
  <c r="M173" i="13"/>
  <c r="M162" i="13"/>
  <c r="M152" i="13"/>
  <c r="M140" i="13"/>
  <c r="M125" i="13"/>
  <c r="M115" i="13"/>
  <c r="M105" i="13"/>
  <c r="M95" i="13"/>
  <c r="M85" i="13"/>
  <c r="M75" i="13"/>
  <c r="M66" i="13"/>
  <c r="M56" i="13"/>
  <c r="M46" i="13"/>
  <c r="M36" i="13"/>
  <c r="M26" i="13"/>
  <c r="M16" i="13"/>
  <c r="M7" i="13"/>
  <c r="M211" i="13"/>
  <c r="M206" i="13"/>
  <c r="M191" i="13"/>
  <c r="M178" i="13"/>
  <c r="M161" i="13"/>
  <c r="M151" i="13"/>
  <c r="M139" i="13"/>
  <c r="AA106" i="13"/>
  <c r="Z106" i="13"/>
  <c r="Y106" i="13"/>
  <c r="X106" i="13"/>
  <c r="W106" i="13"/>
  <c r="V106" i="13"/>
  <c r="U106" i="13"/>
  <c r="T106" i="13"/>
  <c r="S106" i="13"/>
  <c r="R106" i="13"/>
  <c r="M124" i="13"/>
  <c r="M114" i="13"/>
  <c r="M104" i="13"/>
  <c r="M94" i="13"/>
  <c r="M84" i="13"/>
  <c r="M74" i="13"/>
  <c r="M65" i="13"/>
  <c r="M55" i="13"/>
  <c r="M45" i="13"/>
  <c r="M35" i="13"/>
  <c r="M25" i="13"/>
  <c r="M15" i="13"/>
  <c r="M6" i="13"/>
  <c r="M210" i="13"/>
  <c r="M205" i="13"/>
  <c r="M190" i="13"/>
  <c r="M160" i="13"/>
  <c r="M150" i="13"/>
  <c r="M138" i="13"/>
  <c r="M123" i="13"/>
  <c r="M113" i="13"/>
  <c r="M103" i="13"/>
  <c r="M93" i="13"/>
  <c r="M83" i="13"/>
  <c r="M73" i="13"/>
  <c r="M64" i="13"/>
  <c r="M54" i="13"/>
  <c r="M44" i="13"/>
  <c r="M34" i="13"/>
  <c r="M24" i="13"/>
  <c r="M14" i="13"/>
  <c r="M5" i="13"/>
  <c r="M209" i="13"/>
  <c r="M201" i="13"/>
  <c r="M199" i="13"/>
  <c r="M189" i="13"/>
  <c r="M186" i="13"/>
  <c r="M172" i="13"/>
  <c r="M169" i="13"/>
  <c r="M159" i="13"/>
  <c r="M149" i="13"/>
  <c r="M137" i="13"/>
  <c r="M132" i="13"/>
  <c r="M122" i="13"/>
  <c r="M112" i="13"/>
  <c r="M102" i="13"/>
  <c r="M92" i="13"/>
  <c r="M82" i="13"/>
  <c r="M72" i="13"/>
  <c r="M63" i="13"/>
  <c r="M53" i="13"/>
  <c r="M43" i="13"/>
  <c r="M33" i="13"/>
  <c r="M23" i="13"/>
  <c r="M13" i="13"/>
  <c r="M4" i="13"/>
  <c r="M208" i="13"/>
  <c r="M200" i="13"/>
  <c r="M198" i="13"/>
  <c r="M188" i="13"/>
  <c r="M185" i="13"/>
  <c r="M171" i="13"/>
  <c r="M168" i="13"/>
  <c r="M158" i="13"/>
  <c r="M148" i="13"/>
  <c r="M146" i="13"/>
  <c r="M136" i="13"/>
  <c r="M134" i="13"/>
  <c r="M131" i="13"/>
  <c r="M121" i="13"/>
  <c r="M111" i="13"/>
  <c r="M101" i="13"/>
  <c r="M91" i="13"/>
  <c r="M81" i="13"/>
  <c r="M71" i="13"/>
  <c r="M62" i="13"/>
  <c r="M52" i="13"/>
  <c r="M42" i="13"/>
  <c r="M32" i="13"/>
  <c r="M22" i="13"/>
  <c r="M12" i="13"/>
  <c r="M3" i="13"/>
  <c r="M207" i="13"/>
  <c r="M197" i="13"/>
  <c r="M187" i="13"/>
  <c r="M184" i="13"/>
  <c r="M170" i="13"/>
  <c r="M167" i="13"/>
  <c r="M157" i="13"/>
  <c r="M147" i="13"/>
  <c r="M145" i="13"/>
  <c r="M133" i="13"/>
  <c r="M130" i="13"/>
  <c r="M120" i="13"/>
  <c r="M110" i="13"/>
  <c r="M100" i="13"/>
  <c r="M90" i="13"/>
  <c r="M80" i="13"/>
  <c r="M61" i="13"/>
  <c r="M51" i="13"/>
  <c r="M41" i="13"/>
  <c r="M31" i="13"/>
  <c r="M21" i="13"/>
  <c r="M11" i="13"/>
  <c r="K216" i="12"/>
  <c r="K215" i="12"/>
  <c r="K214" i="12"/>
  <c r="K213" i="12"/>
  <c r="K212" i="12"/>
  <c r="K211" i="12"/>
  <c r="K210" i="12"/>
  <c r="K209" i="12"/>
  <c r="K208" i="12"/>
  <c r="K207" i="12"/>
  <c r="K206" i="12"/>
  <c r="K205" i="12"/>
  <c r="K204" i="12"/>
  <c r="K203" i="12"/>
  <c r="K202" i="12"/>
  <c r="K201" i="12"/>
  <c r="K200" i="12"/>
  <c r="K199" i="12"/>
  <c r="K198" i="12"/>
  <c r="K197" i="12"/>
  <c r="K196" i="12"/>
  <c r="K195" i="12"/>
  <c r="K194" i="12"/>
  <c r="K193" i="12"/>
  <c r="K192" i="12"/>
  <c r="K191" i="12"/>
  <c r="K190" i="12"/>
  <c r="K189" i="12"/>
  <c r="K188" i="12"/>
  <c r="K187" i="12"/>
  <c r="K186" i="12"/>
  <c r="K185" i="12"/>
  <c r="K184" i="12"/>
  <c r="K183" i="12"/>
  <c r="K182" i="12"/>
  <c r="K181" i="12"/>
  <c r="K180" i="12"/>
  <c r="K179" i="12"/>
  <c r="K178" i="12"/>
  <c r="K177" i="12"/>
  <c r="K176" i="12"/>
  <c r="K175" i="12"/>
  <c r="K174" i="12"/>
  <c r="K173" i="12"/>
  <c r="K172" i="12"/>
  <c r="K171" i="12"/>
  <c r="K170" i="12"/>
  <c r="K169" i="12"/>
  <c r="K168" i="12"/>
  <c r="K167" i="12"/>
  <c r="K166" i="12"/>
  <c r="K165" i="12"/>
  <c r="K164" i="12"/>
  <c r="K163" i="12"/>
  <c r="K162" i="12"/>
  <c r="K161" i="12"/>
  <c r="K160" i="12"/>
  <c r="K159" i="12"/>
  <c r="K158" i="12"/>
  <c r="K157" i="12"/>
  <c r="K156" i="12"/>
  <c r="K155" i="12"/>
  <c r="K154" i="12"/>
  <c r="K153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Y106" i="12"/>
  <c r="X106" i="12"/>
  <c r="W106" i="12"/>
  <c r="V106" i="12"/>
  <c r="U106" i="12"/>
  <c r="T106" i="12"/>
  <c r="S106" i="12"/>
  <c r="R106" i="12"/>
  <c r="Q106" i="12"/>
  <c r="P106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2" i="12"/>
  <c r="Q106" i="11" l="1"/>
  <c r="R106" i="11"/>
  <c r="S106" i="11"/>
  <c r="T106" i="11"/>
  <c r="U106" i="11"/>
  <c r="V106" i="11"/>
  <c r="W106" i="11"/>
  <c r="X106" i="11"/>
  <c r="Y106" i="11"/>
  <c r="P106" i="11"/>
  <c r="K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" i="11"/>
</calcChain>
</file>

<file path=xl/sharedStrings.xml><?xml version="1.0" encoding="utf-8"?>
<sst xmlns="http://schemas.openxmlformats.org/spreadsheetml/2006/main" count="1494" uniqueCount="66">
  <si>
    <t>ZM_dynamie</t>
  </si>
  <si>
    <t>ZONE_CODE</t>
  </si>
  <si>
    <t>COUNT</t>
  </si>
  <si>
    <t>AREA</t>
  </si>
  <si>
    <t>MIN</t>
  </si>
  <si>
    <t>MAX</t>
  </si>
  <si>
    <t>RANGE</t>
  </si>
  <si>
    <t>STD</t>
  </si>
  <si>
    <t>SUM</t>
  </si>
  <si>
    <t>VARIETY</t>
  </si>
  <si>
    <t>MAJORITY</t>
  </si>
  <si>
    <t>MINORITY</t>
  </si>
  <si>
    <t>MEDIAN</t>
  </si>
  <si>
    <t>A1</t>
  </si>
  <si>
    <t>A1/2</t>
  </si>
  <si>
    <t>A2</t>
  </si>
  <si>
    <t>A2/3</t>
  </si>
  <si>
    <t>A3</t>
  </si>
  <si>
    <t>B</t>
  </si>
  <si>
    <t>O</t>
  </si>
  <si>
    <t>O2</t>
  </si>
  <si>
    <t>O2p</t>
  </si>
  <si>
    <t>S0a</t>
  </si>
  <si>
    <t>S1</t>
  </si>
  <si>
    <t>S1/2</t>
  </si>
  <si>
    <t>S1/2m</t>
  </si>
  <si>
    <t>S1/A</t>
  </si>
  <si>
    <t>S1m</t>
  </si>
  <si>
    <t>S2</t>
  </si>
  <si>
    <t>S2/3</t>
  </si>
  <si>
    <t>S2/3m</t>
  </si>
  <si>
    <t>S2/A</t>
  </si>
  <si>
    <t>S2m</t>
  </si>
  <si>
    <t>S3</t>
  </si>
  <si>
    <t>S3m</t>
  </si>
  <si>
    <t>X</t>
  </si>
  <si>
    <t>O1</t>
  </si>
  <si>
    <t>S1a</t>
  </si>
  <si>
    <t>S3s</t>
  </si>
  <si>
    <t>YEAR</t>
  </si>
  <si>
    <t>S2a</t>
  </si>
  <si>
    <t>V1</t>
  </si>
  <si>
    <t>W1</t>
  </si>
  <si>
    <t>V2</t>
  </si>
  <si>
    <t>Rijlabels</t>
  </si>
  <si>
    <t>Eindtotaal</t>
  </si>
  <si>
    <t>Kolomlabels</t>
  </si>
  <si>
    <t>Som van AREA</t>
  </si>
  <si>
    <t>KUUBS</t>
  </si>
  <si>
    <t>MEAN (cm)</t>
  </si>
  <si>
    <t>Som van KUUBS</t>
  </si>
  <si>
    <t>kustlengte</t>
  </si>
  <si>
    <t>Som van MEAN (cm)</t>
  </si>
  <si>
    <t>Gemiddelde van MEAN (cm)</t>
  </si>
  <si>
    <t>generalisatie</t>
  </si>
  <si>
    <t>eol dyn%</t>
  </si>
  <si>
    <t>Aa</t>
  </si>
  <si>
    <t>Ab</t>
  </si>
  <si>
    <t>Ac</t>
  </si>
  <si>
    <t>Sb</t>
  </si>
  <si>
    <t>Sc</t>
  </si>
  <si>
    <t>Sd</t>
  </si>
  <si>
    <t>V</t>
  </si>
  <si>
    <t>gemiddelde</t>
  </si>
  <si>
    <t>oppervlakte voor waar verschilkaarten bestaan, dus kleiner dan gekarteerd oppervlak</t>
  </si>
  <si>
    <t>MEAN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</si>
</sst>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pivotButton="1" applyNumberFormat="1"/>
    <xf numFmtId="2" fontId="0" fillId="0" borderId="0" xfId="0" pivotButton="1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2" fontId="0" fillId="33" borderId="0" xfId="0" applyNumberFormat="1" applyFill="1"/>
    <xf numFmtId="1" fontId="0" fillId="0" borderId="0" xfId="0" applyNumberFormat="1" applyAlignment="1">
      <alignment horizontal="left"/>
    </xf>
    <xf numFmtId="0" fontId="0" fillId="0" borderId="0" xfId="0" applyNumberFormat="1"/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5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" formatCode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" formatCode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2" formatCode="0.00"/>
    </dxf>
  </dxfs>
  <tableStyles count="0" defaultTableStyle="TableStyleMedium2" defaultPivotStyle="PivotStyleLight16"/>
  <colors>
    <mruColors>
      <color rgb="FFFFFFCC"/>
      <color rgb="FFE9F4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'2011-2020 generalisatie'!$AQ$22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3">
                <a:lumMod val="50000"/>
                <a:alpha val="99000"/>
              </a:schemeClr>
            </a:solidFill>
          </c:spPr>
          <c:invertIfNegative val="0"/>
          <c:cat>
            <c:numRef>
              <c:f>'2011-2020 generalisatie'!$AR$21:$BA$21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'2011-2020 generalisatie'!$AR$22:$BA$22</c:f>
              <c:numCache>
                <c:formatCode>General</c:formatCode>
                <c:ptCount val="10"/>
                <c:pt idx="0">
                  <c:v>82.492199999999997</c:v>
                </c:pt>
                <c:pt idx="1">
                  <c:v>93.498400000000004</c:v>
                </c:pt>
                <c:pt idx="2">
                  <c:v>96.5976</c:v>
                </c:pt>
                <c:pt idx="3">
                  <c:v>92.764399999999995</c:v>
                </c:pt>
                <c:pt idx="4">
                  <c:v>93.073999999999998</c:v>
                </c:pt>
                <c:pt idx="5">
                  <c:v>89.205600000000004</c:v>
                </c:pt>
                <c:pt idx="6">
                  <c:v>103.14319999999999</c:v>
                </c:pt>
                <c:pt idx="7">
                  <c:v>101.95399999999999</c:v>
                </c:pt>
                <c:pt idx="8">
                  <c:v>94.4816</c:v>
                </c:pt>
                <c:pt idx="9">
                  <c:v>102.0852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9-4AEB-B12F-2EA9E14AA174}"/>
            </c:ext>
          </c:extLst>
        </c:ser>
        <c:ser>
          <c:idx val="1"/>
          <c:order val="1"/>
          <c:tx>
            <c:strRef>
              <c:f>'2011-2020 generalisatie'!$AQ$23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'2011-2020 generalisatie'!$AR$21:$BA$21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'2011-2020 generalisatie'!$AR$23:$BA$23</c:f>
              <c:numCache>
                <c:formatCode>General</c:formatCode>
                <c:ptCount val="10"/>
                <c:pt idx="0">
                  <c:v>1.4435</c:v>
                </c:pt>
                <c:pt idx="1">
                  <c:v>0.88919999999999999</c:v>
                </c:pt>
                <c:pt idx="2">
                  <c:v>3.9624000000000001</c:v>
                </c:pt>
                <c:pt idx="3">
                  <c:v>3.548</c:v>
                </c:pt>
                <c:pt idx="4">
                  <c:v>5.4687999999999999</c:v>
                </c:pt>
                <c:pt idx="5">
                  <c:v>6.3036000000000003</c:v>
                </c:pt>
                <c:pt idx="6">
                  <c:v>7.6208</c:v>
                </c:pt>
                <c:pt idx="7">
                  <c:v>6.0216000000000003</c:v>
                </c:pt>
                <c:pt idx="8">
                  <c:v>9.1631999999999998</c:v>
                </c:pt>
                <c:pt idx="9">
                  <c:v>4.66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9-4AEB-B12F-2EA9E14AA174}"/>
            </c:ext>
          </c:extLst>
        </c:ser>
        <c:ser>
          <c:idx val="2"/>
          <c:order val="2"/>
          <c:tx>
            <c:strRef>
              <c:f>'2011-2020 generalisatie'!$AQ$24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'2011-2020 generalisatie'!$AR$21:$BA$21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'2011-2020 generalisatie'!$AR$24:$BA$24</c:f>
              <c:numCache>
                <c:formatCode>General</c:formatCode>
                <c:ptCount val="10"/>
                <c:pt idx="0">
                  <c:v>3.5356999999999998</c:v>
                </c:pt>
                <c:pt idx="1">
                  <c:v>3.9788000000000001</c:v>
                </c:pt>
                <c:pt idx="2">
                  <c:v>1.8056000000000001</c:v>
                </c:pt>
                <c:pt idx="3">
                  <c:v>1.6235999999999999</c:v>
                </c:pt>
                <c:pt idx="4">
                  <c:v>1.7332000000000001</c:v>
                </c:pt>
                <c:pt idx="5">
                  <c:v>1.7996000000000001</c:v>
                </c:pt>
                <c:pt idx="6">
                  <c:v>2.87</c:v>
                </c:pt>
                <c:pt idx="7">
                  <c:v>3.2519999999999998</c:v>
                </c:pt>
                <c:pt idx="8">
                  <c:v>6.0296000000000003</c:v>
                </c:pt>
                <c:pt idx="9">
                  <c:v>6.1247999999999996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9-4AEB-B12F-2EA9E14AA174}"/>
            </c:ext>
          </c:extLst>
        </c:ser>
        <c:ser>
          <c:idx val="3"/>
          <c:order val="3"/>
          <c:tx>
            <c:strRef>
              <c:f>'2011-2020 generalisatie'!$AQ$25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'2011-2020 generalisatie'!$AR$21:$BA$21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'2011-2020 generalisatie'!$AR$25:$BA$25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0.41039999999999999</c:v>
                </c:pt>
                <c:pt idx="5">
                  <c:v>4.0087999999999999</c:v>
                </c:pt>
                <c:pt idx="6">
                  <c:v>8.4</c:v>
                </c:pt>
                <c:pt idx="7">
                  <c:v>4.7064000000000004</c:v>
                </c:pt>
                <c:pt idx="8">
                  <c:v>8.0212000000000003</c:v>
                </c:pt>
                <c:pt idx="9">
                  <c:v>9.7420000000000009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F9-4AEB-B12F-2EA9E14AA174}"/>
            </c:ext>
          </c:extLst>
        </c:ser>
        <c:ser>
          <c:idx val="4"/>
          <c:order val="4"/>
          <c:tx>
            <c:strRef>
              <c:f>'2011-2020 generalisatie'!$AQ$26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Ref>
              <c:f>'2011-2020 generalisatie'!$AR$21:$BA$21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'2011-2020 generalisatie'!$AR$26:$BA$26</c:f>
              <c:numCache>
                <c:formatCode>General</c:formatCode>
                <c:ptCount val="10"/>
                <c:pt idx="0">
                  <c:v>0.1918</c:v>
                </c:pt>
                <c:pt idx="1">
                  <c:v>0.17879999999999999</c:v>
                </c:pt>
                <c:pt idx="2">
                  <c:v>8.0000000000000002E-3</c:v>
                </c:pt>
                <c:pt idx="3">
                  <c:v>0</c:v>
                </c:pt>
                <c:pt idx="4">
                  <c:v>0</c:v>
                </c:pt>
                <c:pt idx="5">
                  <c:v>12.472799999999999</c:v>
                </c:pt>
                <c:pt idx="6">
                  <c:v>5.0659999999999998</c:v>
                </c:pt>
                <c:pt idx="7">
                  <c:v>2.7968000000000002</c:v>
                </c:pt>
                <c:pt idx="8">
                  <c:v>4.7968000000000002</c:v>
                </c:pt>
                <c:pt idx="9">
                  <c:v>4.5628000000000002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F9-4AEB-B12F-2EA9E14AA174}"/>
            </c:ext>
          </c:extLst>
        </c:ser>
        <c:ser>
          <c:idx val="5"/>
          <c:order val="5"/>
          <c:tx>
            <c:strRef>
              <c:f>'2011-2020 generalisatie'!$AQ$27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E9F47E"/>
            </a:solidFill>
          </c:spPr>
          <c:invertIfNegative val="0"/>
          <c:cat>
            <c:numRef>
              <c:f>'2011-2020 generalisatie'!$AR$21:$BA$21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'2011-2020 generalisatie'!$AR$27:$BA$27</c:f>
              <c:numCache>
                <c:formatCode>General</c:formatCode>
                <c:ptCount val="10"/>
                <c:pt idx="0">
                  <c:v>2.86</c:v>
                </c:pt>
                <c:pt idx="1">
                  <c:v>6.9668000000000001</c:v>
                </c:pt>
                <c:pt idx="2">
                  <c:v>7.4316000000000004</c:v>
                </c:pt>
                <c:pt idx="3">
                  <c:v>10.8996</c:v>
                </c:pt>
                <c:pt idx="4">
                  <c:v>10.313599999999999</c:v>
                </c:pt>
                <c:pt idx="5">
                  <c:v>7.6571999999999996</c:v>
                </c:pt>
                <c:pt idx="6">
                  <c:v>6.2572000000000001</c:v>
                </c:pt>
                <c:pt idx="7">
                  <c:v>7.0460000000000003</c:v>
                </c:pt>
                <c:pt idx="8">
                  <c:v>6.6116000000000001</c:v>
                </c:pt>
                <c:pt idx="9">
                  <c:v>11.561999999999999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F9-4AEB-B12F-2EA9E14AA174}"/>
            </c:ext>
          </c:extLst>
        </c:ser>
        <c:ser>
          <c:idx val="6"/>
          <c:order val="6"/>
          <c:tx>
            <c:strRef>
              <c:f>'2011-2020 generalisatie'!$AQ$28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numRef>
              <c:f>'2011-2020 generalisatie'!$AR$21:$BA$21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'2011-2020 generalisatie'!$AR$28:$BA$28</c:f>
              <c:numCache>
                <c:formatCode>General</c:formatCode>
                <c:ptCount val="10"/>
                <c:pt idx="0">
                  <c:v>3.6671</c:v>
                </c:pt>
                <c:pt idx="1">
                  <c:v>3.6168</c:v>
                </c:pt>
                <c:pt idx="2">
                  <c:v>1.0748</c:v>
                </c:pt>
                <c:pt idx="3">
                  <c:v>0.9456</c:v>
                </c:pt>
                <c:pt idx="4">
                  <c:v>0.84440000000000004</c:v>
                </c:pt>
                <c:pt idx="5">
                  <c:v>2.94</c:v>
                </c:pt>
                <c:pt idx="6">
                  <c:v>3.7435999999999998</c:v>
                </c:pt>
                <c:pt idx="7">
                  <c:v>2.2464</c:v>
                </c:pt>
                <c:pt idx="8">
                  <c:v>4.4387999999999996</c:v>
                </c:pt>
                <c:pt idx="9">
                  <c:v>3.6440000000000001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F9-4AEB-B12F-2EA9E14AA174}"/>
            </c:ext>
          </c:extLst>
        </c:ser>
        <c:ser>
          <c:idx val="7"/>
          <c:order val="7"/>
          <c:tx>
            <c:strRef>
              <c:f>'2011-2020 generalisatie'!$AQ$29</c:f>
              <c:strCache>
                <c:ptCount val="1"/>
                <c:pt idx="0">
                  <c:v>35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'2011-2020 generalisatie'!$AR$21:$BA$21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'2011-2020 generalisatie'!$AR$29:$BA$29</c:f>
              <c:numCache>
                <c:formatCode>General</c:formatCode>
                <c:ptCount val="10"/>
                <c:pt idx="0">
                  <c:v>7.1840999999999999</c:v>
                </c:pt>
                <c:pt idx="1">
                  <c:v>6.0548000000000002</c:v>
                </c:pt>
                <c:pt idx="2">
                  <c:v>9.3539999999999992</c:v>
                </c:pt>
                <c:pt idx="3">
                  <c:v>8.5511999999999997</c:v>
                </c:pt>
                <c:pt idx="4">
                  <c:v>12.8536</c:v>
                </c:pt>
                <c:pt idx="5">
                  <c:v>9.0063999999999993</c:v>
                </c:pt>
                <c:pt idx="6">
                  <c:v>9.7568000000000001</c:v>
                </c:pt>
                <c:pt idx="7">
                  <c:v>13.0984</c:v>
                </c:pt>
                <c:pt idx="8">
                  <c:v>11.66</c:v>
                </c:pt>
                <c:pt idx="9">
                  <c:v>4.8815999999999997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F9-4AEB-B12F-2EA9E14AA174}"/>
            </c:ext>
          </c:extLst>
        </c:ser>
        <c:ser>
          <c:idx val="8"/>
          <c:order val="8"/>
          <c:tx>
            <c:strRef>
              <c:f>'2011-2020 generalisatie'!$AQ$30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'2011-2020 generalisatie'!$AR$21:$BA$21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'2011-2020 generalisatie'!$AR$30:$BA$30</c:f>
              <c:numCache>
                <c:formatCode>General</c:formatCode>
                <c:ptCount val="10"/>
                <c:pt idx="0">
                  <c:v>38.6571</c:v>
                </c:pt>
                <c:pt idx="1">
                  <c:v>26.593599999999999</c:v>
                </c:pt>
                <c:pt idx="2">
                  <c:v>20.427199999999999</c:v>
                </c:pt>
                <c:pt idx="3">
                  <c:v>26.680800000000001</c:v>
                </c:pt>
                <c:pt idx="4">
                  <c:v>13.3208</c:v>
                </c:pt>
                <c:pt idx="5">
                  <c:v>3.7675999999999998</c:v>
                </c:pt>
                <c:pt idx="6">
                  <c:v>3.2732000000000001</c:v>
                </c:pt>
                <c:pt idx="7">
                  <c:v>1.1048</c:v>
                </c:pt>
                <c:pt idx="8">
                  <c:v>1.0476000000000001</c:v>
                </c:pt>
                <c:pt idx="9">
                  <c:v>1.2552000000000001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F9-4AEB-B12F-2EA9E14AA174}"/>
            </c:ext>
          </c:extLst>
        </c:ser>
        <c:ser>
          <c:idx val="9"/>
          <c:order val="9"/>
          <c:tx>
            <c:strRef>
              <c:f>'2011-2020 generalisatie'!$AQ$31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cat>
            <c:numRef>
              <c:f>'2011-2020 generalisatie'!$AR$21:$BA$21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'2011-2020 generalisatie'!$AR$31:$BA$31</c:f>
              <c:numCache>
                <c:formatCode>General</c:formatCode>
                <c:ptCount val="10"/>
                <c:pt idx="0">
                  <c:v>0.60199999999999998</c:v>
                </c:pt>
                <c:pt idx="1">
                  <c:v>0.71040000000000003</c:v>
                </c:pt>
                <c:pt idx="2">
                  <c:v>0.21279999999999999</c:v>
                </c:pt>
                <c:pt idx="3">
                  <c:v>0.46200000000000002</c:v>
                </c:pt>
                <c:pt idx="4">
                  <c:v>6.9599999999999995E-2</c:v>
                </c:pt>
                <c:pt idx="5">
                  <c:v>9.7199999999999995E-2</c:v>
                </c:pt>
                <c:pt idx="6">
                  <c:v>6.1199999999999997E-2</c:v>
                </c:pt>
                <c:pt idx="7">
                  <c:v>1.44E-2</c:v>
                </c:pt>
                <c:pt idx="8">
                  <c:v>1.44E-2</c:v>
                </c:pt>
                <c:pt idx="9">
                  <c:v>2.24E-2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1F9-4AEB-B12F-2EA9E14AA174}"/>
            </c:ext>
          </c:extLst>
        </c:ser>
        <c:ser>
          <c:idx val="10"/>
          <c:order val="10"/>
          <c:tx>
            <c:strRef>
              <c:f>'2011-2020 generalisatie'!$AQ$32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'2011-2020 generalisatie'!$AR$21:$BA$21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'2011-2020 generalisatie'!$AR$32:$BA$32</c:f>
              <c:numCache>
                <c:formatCode>General</c:formatCode>
                <c:ptCount val="10"/>
                <c:pt idx="0">
                  <c:v>4.3681999999999999</c:v>
                </c:pt>
                <c:pt idx="1">
                  <c:v>8.1452000000000009</c:v>
                </c:pt>
                <c:pt idx="2">
                  <c:v>7.5532000000000004</c:v>
                </c:pt>
                <c:pt idx="3">
                  <c:v>5.0747999999999998</c:v>
                </c:pt>
                <c:pt idx="4">
                  <c:v>6.7603999999999997</c:v>
                </c:pt>
                <c:pt idx="5">
                  <c:v>13.2836</c:v>
                </c:pt>
                <c:pt idx="6">
                  <c:v>7.1192000000000002</c:v>
                </c:pt>
                <c:pt idx="7">
                  <c:v>8.3507999999999996</c:v>
                </c:pt>
                <c:pt idx="8">
                  <c:v>6.3743999999999996</c:v>
                </c:pt>
                <c:pt idx="9">
                  <c:v>7.9375999999999998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F9-4AEB-B12F-2EA9E14AA174}"/>
            </c:ext>
          </c:extLst>
        </c:ser>
        <c:ser>
          <c:idx val="11"/>
          <c:order val="11"/>
          <c:tx>
            <c:strRef>
              <c:f>'2011-2020 generalisatie'!$AQ$33</c:f>
              <c:strCache>
                <c:ptCount val="1"/>
                <c:pt idx="0">
                  <c:v>85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'2011-2020 generalisatie'!$AR$21:$BA$21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'2011-2020 generalisatie'!$AR$33:$BA$33</c:f>
              <c:numCache>
                <c:formatCode>General</c:formatCode>
                <c:ptCount val="10"/>
                <c:pt idx="0">
                  <c:v>6.8125999999999998</c:v>
                </c:pt>
                <c:pt idx="1">
                  <c:v>1.6536</c:v>
                </c:pt>
                <c:pt idx="2">
                  <c:v>7.0587999999999997</c:v>
                </c:pt>
                <c:pt idx="3">
                  <c:v>4.3220000000000001</c:v>
                </c:pt>
                <c:pt idx="4">
                  <c:v>6.8019999999999996</c:v>
                </c:pt>
                <c:pt idx="5">
                  <c:v>6.1928000000000001</c:v>
                </c:pt>
                <c:pt idx="6">
                  <c:v>0.5212</c:v>
                </c:pt>
                <c:pt idx="7">
                  <c:v>4.8916000000000004</c:v>
                </c:pt>
                <c:pt idx="8">
                  <c:v>2.3239999999999998</c:v>
                </c:pt>
                <c:pt idx="9">
                  <c:v>0.36320000000000002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1F9-4AEB-B12F-2EA9E14AA174}"/>
            </c:ext>
          </c:extLst>
        </c:ser>
        <c:ser>
          <c:idx val="12"/>
          <c:order val="12"/>
          <c:tx>
            <c:strRef>
              <c:f>'2011-2020 generalisatie'!$AQ$34</c:f>
              <c:strCache>
                <c:ptCount val="1"/>
                <c:pt idx="0">
                  <c:v>95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'2011-2020 generalisatie'!$AR$21:$BA$21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'2011-2020 generalisatie'!$AR$34:$BA$34</c:f>
              <c:numCache>
                <c:formatCode>General</c:formatCode>
                <c:ptCount val="10"/>
                <c:pt idx="0">
                  <c:v>0.23430000000000001</c:v>
                </c:pt>
                <c:pt idx="1">
                  <c:v>0.57840000000000003</c:v>
                </c:pt>
                <c:pt idx="2">
                  <c:v>0.17560000000000001</c:v>
                </c:pt>
                <c:pt idx="3">
                  <c:v>1.2924</c:v>
                </c:pt>
                <c:pt idx="4">
                  <c:v>1.7836000000000001</c:v>
                </c:pt>
                <c:pt idx="5">
                  <c:v>0.28199999999999997</c:v>
                </c:pt>
                <c:pt idx="6">
                  <c:v>0.2296</c:v>
                </c:pt>
                <c:pt idx="7">
                  <c:v>0.43840000000000001</c:v>
                </c:pt>
                <c:pt idx="8">
                  <c:v>0.54159999999999997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F9-4AEB-B12F-2EA9E14AA174}"/>
            </c:ext>
          </c:extLst>
        </c:ser>
        <c:ser>
          <c:idx val="13"/>
          <c:order val="13"/>
          <c:tx>
            <c:strRef>
              <c:f>'2011-2020 generalisatie'!$AQ$35</c:f>
              <c:strCache>
                <c:ptCount val="1"/>
                <c:pt idx="0">
                  <c:v>100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'2011-2020 generalisatie'!$AR$21:$BA$21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'2011-2020 generalisatie'!$AR$35:$BA$35</c:f>
              <c:numCache>
                <c:formatCode>General</c:formatCode>
                <c:ptCount val="10"/>
                <c:pt idx="0">
                  <c:v>3.0562</c:v>
                </c:pt>
                <c:pt idx="1">
                  <c:v>5.9584000000000001</c:v>
                </c:pt>
                <c:pt idx="2">
                  <c:v>4.3087999999999997</c:v>
                </c:pt>
                <c:pt idx="3">
                  <c:v>4.6672000000000002</c:v>
                </c:pt>
                <c:pt idx="4">
                  <c:v>7.3971999999999998</c:v>
                </c:pt>
                <c:pt idx="5">
                  <c:v>3.8144</c:v>
                </c:pt>
                <c:pt idx="6">
                  <c:v>2.7696000000000001</c:v>
                </c:pt>
                <c:pt idx="7">
                  <c:v>2.3439999999999999</c:v>
                </c:pt>
                <c:pt idx="8">
                  <c:v>2.7612000000000001</c:v>
                </c:pt>
                <c:pt idx="9">
                  <c:v>1.7092000000000001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F9-4AEB-B12F-2EA9E14AA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0985856"/>
        <c:axId val="309974656"/>
      </c:barChart>
      <c:catAx>
        <c:axId val="38098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9974656"/>
        <c:crosses val="autoZero"/>
        <c:auto val="1"/>
        <c:lblAlgn val="ctr"/>
        <c:lblOffset val="100"/>
        <c:noMultiLvlLbl val="0"/>
      </c:catAx>
      <c:valAx>
        <c:axId val="309974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098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390419947506561"/>
          <c:y val="4.9006634587343251E-2"/>
          <c:w val="8.9429133858267715E-2"/>
          <c:h val="0.869579323417906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819150</xdr:colOff>
      <xdr:row>35</xdr:row>
      <xdr:rowOff>4762</xdr:rowOff>
    </xdr:from>
    <xdr:to>
      <xdr:col>52</xdr:col>
      <xdr:colOff>152400</xdr:colOff>
      <xdr:row>51</xdr:row>
      <xdr:rowOff>157162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s" refreshedDate="44098.691483101851" createdVersion="4" refreshedVersion="4" minRefreshableVersion="3" recordCount="215" xr:uid="{00000000-000A-0000-FFFF-FFFF00000000}">
  <cacheSource type="worksheet">
    <worksheetSource ref="A1:N216" sheet="2011-2020 generalisatie"/>
  </cacheSource>
  <cacheFields count="14">
    <cacheField name="ZM_dynamie" numFmtId="1">
      <sharedItems count="30">
        <s v="A1"/>
        <s v="A1/2"/>
        <s v="A2"/>
        <s v="A2/3"/>
        <s v="A3"/>
        <s v="B"/>
        <s v="O"/>
        <s v="O1"/>
        <s v="O2"/>
        <s v="O2p"/>
        <s v="S0a"/>
        <s v="S1"/>
        <s v="S1/2"/>
        <s v="S1/2m"/>
        <s v="S1/A"/>
        <s v="S1a"/>
        <s v="S1m"/>
        <s v="S2"/>
        <s v="S2/3"/>
        <s v="S2/3m"/>
        <s v="S2/A"/>
        <s v="S2a"/>
        <s v="S2m"/>
        <s v="S3"/>
        <s v="S3m"/>
        <s v="S3s"/>
        <s v="V1"/>
        <s v="V2"/>
        <s v="W1"/>
        <s v="X"/>
      </sharedItems>
    </cacheField>
    <cacheField name="generalisatie" numFmtId="1">
      <sharedItems count="9">
        <s v="Aa"/>
        <s v="Ab"/>
        <s v="Ac"/>
        <s v="O"/>
        <s v="Sb"/>
        <s v="Sc"/>
        <s v="Sd"/>
        <s v="V"/>
        <s v="X"/>
      </sharedItems>
    </cacheField>
    <cacheField name="eol dyn%" numFmtId="1">
      <sharedItems containsSemiMixedTypes="0" containsString="0" containsNumber="1" containsInteger="1" minValue="0" maxValue="100" count="14">
        <n v="95"/>
        <n v="85"/>
        <n v="70"/>
        <n v="35"/>
        <n v="20"/>
        <n v="100"/>
        <n v="50"/>
        <n v="60"/>
        <n v="30"/>
        <n v="12"/>
        <n v="6"/>
        <n v="17"/>
        <n v="15"/>
        <n v="0"/>
      </sharedItems>
    </cacheField>
    <cacheField name="ZONE_CODE" numFmtId="1">
      <sharedItems containsSemiMixedTypes="0" containsString="0" containsNumber="1" containsInteger="1" minValue="1" maxValue="27"/>
    </cacheField>
    <cacheField name="COUNT" numFmtId="1">
      <sharedItems containsSemiMixedTypes="0" containsString="0" containsNumber="1" containsInteger="1" minValue="12" maxValue="766439"/>
    </cacheField>
    <cacheField name="AREA" numFmtId="1">
      <sharedItems containsSemiMixedTypes="0" containsString="0" containsNumber="1" containsInteger="1" minValue="48" maxValue="957760"/>
    </cacheField>
    <cacheField name="MIN" numFmtId="1">
      <sharedItems containsSemiMixedTypes="0" containsString="0" containsNumber="1" minValue="-194" maxValue="-1.9999980930000001E-2"/>
    </cacheField>
    <cacheField name="MAX" numFmtId="1">
      <sharedItems containsSemiMixedTypes="0" containsString="0" containsNumber="1" minValue="-4.6000480700000004E-3" maxValue="1050"/>
    </cacheField>
    <cacheField name="RANGE" numFmtId="1">
      <sharedItems containsSemiMixedTypes="0" containsString="0" containsNumber="1" minValue="9.9199295039999996E-2" maxValue="1238"/>
    </cacheField>
    <cacheField name="MEAN (cm)" numFmtId="2">
      <sharedItems containsSemiMixedTypes="0" containsString="0" containsNumber="1" minValue="-0.40922986544000001" maxValue="3.1562277816699997"/>
    </cacheField>
    <cacheField name="STD" numFmtId="2">
      <sharedItems containsSemiMixedTypes="0" containsString="0" containsNumber="1" minValue="2.0757211269999999E-2" maxValue="270.87380359299999"/>
    </cacheField>
    <cacheField name="SUM" numFmtId="1">
      <sharedItems containsSemiMixedTypes="0" containsString="0" containsNumber="1" minValue="-330005" maxValue="113910470"/>
    </cacheField>
    <cacheField name="KUUBS" numFmtId="1">
      <sharedItems containsSemiMixedTypes="0" containsString="0" containsNumber="1" minValue="-67476.66385666751" maxValue="1139104.6999991746"/>
    </cacheField>
    <cacheField name="YEAR" numFmtId="1">
      <sharedItems containsSemiMixedTypes="0" containsString="0" containsNumber="1" containsInteger="1" minValue="2011" maxValue="2020" count="10">
        <n v="2011"/>
        <n v="2012"/>
        <n v="2013"/>
        <n v="2014"/>
        <n v="2015"/>
        <n v="2016"/>
        <n v="2017"/>
        <n v="2018"/>
        <n v="2019"/>
        <n v="202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s" refreshedDate="44098.691483680559" createdVersion="4" refreshedVersion="4" minRefreshableVersion="3" recordCount="215" xr:uid="{00000000-000A-0000-FFFF-FFFF01000000}">
  <cacheSource type="worksheet">
    <worksheetSource ref="A1:L216" sheet="2011-2020 eenheid"/>
  </cacheSource>
  <cacheFields count="12">
    <cacheField name="ZM_dynamie" numFmtId="1">
      <sharedItems count="30">
        <s v="A1"/>
        <s v="A1/2"/>
        <s v="A2"/>
        <s v="A2/3"/>
        <s v="A3"/>
        <s v="B"/>
        <s v="O"/>
        <s v="O2"/>
        <s v="O2p"/>
        <s v="S0a"/>
        <s v="S1"/>
        <s v="S1/2"/>
        <s v="S1/2m"/>
        <s v="S1/A"/>
        <s v="S1m"/>
        <s v="S2"/>
        <s v="S2/3"/>
        <s v="S2/3m"/>
        <s v="S2/A"/>
        <s v="S2m"/>
        <s v="S3"/>
        <s v="S3m"/>
        <s v="X"/>
        <s v="O1"/>
        <s v="S1a"/>
        <s v="S3s"/>
        <s v="W1"/>
        <s v="S2a"/>
        <s v="V1"/>
        <s v="V2"/>
      </sharedItems>
    </cacheField>
    <cacheField name="ZONE_CODE" numFmtId="1">
      <sharedItems containsSemiMixedTypes="0" containsString="0" containsNumber="1" containsInteger="1" minValue="1" maxValue="27"/>
    </cacheField>
    <cacheField name="COUNT" numFmtId="1">
      <sharedItems containsSemiMixedTypes="0" containsString="0" containsNumber="1" containsInteger="1" minValue="12" maxValue="766439"/>
    </cacheField>
    <cacheField name="AREA" numFmtId="1">
      <sharedItems containsSemiMixedTypes="0" containsString="0" containsNumber="1" containsInteger="1" minValue="48" maxValue="957760"/>
    </cacheField>
    <cacheField name="MIN" numFmtId="1">
      <sharedItems containsSemiMixedTypes="0" containsString="0" containsNumber="1" minValue="-194" maxValue="-1.9999980930000001E-2"/>
    </cacheField>
    <cacheField name="MAX" numFmtId="1">
      <sharedItems containsSemiMixedTypes="0" containsString="0" containsNumber="1" minValue="-4.6000480700000004E-3" maxValue="1050"/>
    </cacheField>
    <cacheField name="RANGE" numFmtId="1">
      <sharedItems containsSemiMixedTypes="0" containsString="0" containsNumber="1" minValue="9.9199295039999996E-2" maxValue="1238"/>
    </cacheField>
    <cacheField name="MEAN (cm)" numFmtId="2">
      <sharedItems containsSemiMixedTypes="0" containsString="0" containsNumber="1" minValue="-0.40922986544000001" maxValue="3.1562277816699997"/>
    </cacheField>
    <cacheField name="STD" numFmtId="2">
      <sharedItems containsSemiMixedTypes="0" containsString="0" containsNumber="1" minValue="2.0757211269999999E-2" maxValue="270.87380359299999"/>
    </cacheField>
    <cacheField name="SUM" numFmtId="1">
      <sharedItems containsSemiMixedTypes="0" containsString="0" containsNumber="1" minValue="-330005" maxValue="113910470"/>
    </cacheField>
    <cacheField name="KUUBS" numFmtId="1">
      <sharedItems containsSemiMixedTypes="0" containsString="0" containsNumber="1" minValue="-67476.66385666751" maxValue="1139104.6999991746"/>
    </cacheField>
    <cacheField name="YEAR" numFmtId="1">
      <sharedItems containsSemiMixedTypes="0" containsString="0" containsNumber="1" containsInteger="1" minValue="2011" maxValue="2020" count="10">
        <n v="2011"/>
        <n v="2012"/>
        <n v="2013"/>
        <n v="2014"/>
        <n v="2015"/>
        <n v="2016"/>
        <n v="2017"/>
        <n v="2018"/>
        <n v="2019"/>
        <n v="202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s" refreshedDate="44098.69148425926" createdVersion="4" refreshedVersion="4" minRefreshableVersion="3" recordCount="215" xr:uid="{00000000-000A-0000-FFFF-FFFF02000000}">
  <cacheSource type="worksheet">
    <worksheetSource ref="A1:L216" sheet="2011-2020 (2)"/>
  </cacheSource>
  <cacheFields count="12">
    <cacheField name="ZM_dynamie" numFmtId="1">
      <sharedItems count="24">
        <s v="A1"/>
        <s v="A1/2"/>
        <s v="A2"/>
        <s v="A2/3"/>
        <s v="A3"/>
        <s v="B"/>
        <s v="O"/>
        <s v="O2"/>
        <s v="O2p"/>
        <s v="S0a"/>
        <s v="S1"/>
        <s v="S1/2"/>
        <s v="S1/A"/>
        <s v="S2"/>
        <s v="S2/3"/>
        <s v="S2/A"/>
        <s v="S3"/>
        <s v="X"/>
        <s v="O1"/>
        <s v="S1a"/>
        <s v="W1"/>
        <s v="S2a"/>
        <s v="V1"/>
        <s v="V2"/>
      </sharedItems>
    </cacheField>
    <cacheField name="ZONE_CODE" numFmtId="1">
      <sharedItems containsSemiMixedTypes="0" containsString="0" containsNumber="1" containsInteger="1" minValue="1" maxValue="27"/>
    </cacheField>
    <cacheField name="COUNT" numFmtId="1">
      <sharedItems containsSemiMixedTypes="0" containsString="0" containsNumber="1" containsInteger="1" minValue="12" maxValue="766439"/>
    </cacheField>
    <cacheField name="AREA" numFmtId="1">
      <sharedItems containsSemiMixedTypes="0" containsString="0" containsNumber="1" containsInteger="1" minValue="48" maxValue="957760"/>
    </cacheField>
    <cacheField name="MIN" numFmtId="1">
      <sharedItems containsSemiMixedTypes="0" containsString="0" containsNumber="1" minValue="-194" maxValue="-1.9999980930000001E-2"/>
    </cacheField>
    <cacheField name="MAX" numFmtId="1">
      <sharedItems containsSemiMixedTypes="0" containsString="0" containsNumber="1" minValue="-4.6000480700000004E-3" maxValue="1050"/>
    </cacheField>
    <cacheField name="RANGE" numFmtId="1">
      <sharedItems containsSemiMixedTypes="0" containsString="0" containsNumber="1" minValue="9.9199295039999996E-2" maxValue="1238"/>
    </cacheField>
    <cacheField name="MEAN (cm)" numFmtId="2">
      <sharedItems containsSemiMixedTypes="0" containsString="0" containsNumber="1" minValue="-0.40922986544000001" maxValue="3.1562277816699997"/>
    </cacheField>
    <cacheField name="STD" numFmtId="2">
      <sharedItems containsSemiMixedTypes="0" containsString="0" containsNumber="1" minValue="2.0757211269999999E-2" maxValue="270.87380359299999"/>
    </cacheField>
    <cacheField name="SUM" numFmtId="1">
      <sharedItems containsSemiMixedTypes="0" containsString="0" containsNumber="1" minValue="-330005" maxValue="113910470"/>
    </cacheField>
    <cacheField name="KUUBS" numFmtId="1">
      <sharedItems containsSemiMixedTypes="0" containsString="0" containsNumber="1" minValue="-67476.66385666751" maxValue="1139104.6999991746"/>
    </cacheField>
    <cacheField name="YEAR" numFmtId="1">
      <sharedItems containsSemiMixedTypes="0" containsString="0" containsNumber="1" containsInteger="1" minValue="2011" maxValue="2020" count="10">
        <n v="2011"/>
        <n v="2012"/>
        <n v="2013"/>
        <n v="2014"/>
        <n v="2015"/>
        <n v="2016"/>
        <n v="2017"/>
        <n v="2018"/>
        <n v="2019"/>
        <n v="202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">
  <r>
    <x v="0"/>
    <x v="0"/>
    <x v="0"/>
    <n v="1"/>
    <n v="2343"/>
    <n v="2343"/>
    <n v="-75"/>
    <n v="279"/>
    <n v="354"/>
    <n v="0.30143832693099998"/>
    <n v="50.645270861999997"/>
    <n v="70627"/>
    <n v="706.26999999933298"/>
    <x v="0"/>
  </r>
  <r>
    <x v="0"/>
    <x v="0"/>
    <x v="0"/>
    <n v="1"/>
    <n v="1446"/>
    <n v="5784"/>
    <n v="-1.3698825836199999"/>
    <n v="2.2961196899399998"/>
    <n v="3.6660022735600002"/>
    <n v="0.45746373091999998"/>
    <n v="0.44070738730999998"/>
    <n v="661.49255490300004"/>
    <n v="2645.97021964128"/>
    <x v="1"/>
  </r>
  <r>
    <x v="0"/>
    <x v="0"/>
    <x v="0"/>
    <n v="1"/>
    <n v="439"/>
    <n v="1756"/>
    <n v="-0.39185237885000002"/>
    <n v="0.85057497024999995"/>
    <n v="1.24242734909"/>
    <n v="9.9038313619999999E-2"/>
    <n v="0.2001230188"/>
    <n v="43.477819681200003"/>
    <n v="173.91127871672001"/>
    <x v="2"/>
  </r>
  <r>
    <x v="0"/>
    <x v="0"/>
    <x v="0"/>
    <n v="1"/>
    <n v="3231"/>
    <n v="12924"/>
    <n v="-0.46000003815000001"/>
    <n v="0.98000001907000001"/>
    <n v="1.44000005722"/>
    <n v="0.18780563623999999"/>
    <n v="0.24098088953999999"/>
    <n v="606.800010681"/>
    <n v="2427.2000427657599"/>
    <x v="3"/>
  </r>
  <r>
    <x v="0"/>
    <x v="0"/>
    <x v="0"/>
    <n v="1"/>
    <n v="4459"/>
    <n v="17836"/>
    <n v="-0.53999996184999999"/>
    <n v="1.26999998093"/>
    <n v="1.80999994278"/>
    <n v="0.33671450733000002"/>
    <n v="0.31818642688999998"/>
    <n v="1501.40998816"/>
    <n v="6005.6399527378808"/>
    <x v="4"/>
  </r>
  <r>
    <x v="0"/>
    <x v="0"/>
    <x v="0"/>
    <n v="1"/>
    <n v="705"/>
    <n v="2820"/>
    <n v="-1.9999980930000001E-2"/>
    <n v="1.48000001907"/>
    <n v="1.5"/>
    <n v="0.70988655225999997"/>
    <n v="0.22516751759"/>
    <n v="500.47001934100001"/>
    <n v="2001.8800773731998"/>
    <x v="5"/>
  </r>
  <r>
    <x v="0"/>
    <x v="0"/>
    <x v="0"/>
    <n v="1"/>
    <n v="574"/>
    <n v="2296"/>
    <n v="-0.36999988556000002"/>
    <n v="1.07999992371"/>
    <n v="1.4499998092699999"/>
    <n v="0.16520904289999999"/>
    <n v="0.25491585046999998"/>
    <n v="94.829990625400001"/>
    <n v="379.3199624984"/>
    <x v="6"/>
  </r>
  <r>
    <x v="0"/>
    <x v="0"/>
    <x v="0"/>
    <n v="1"/>
    <n v="1096"/>
    <n v="4384"/>
    <n v="-0.55699968338000005"/>
    <n v="1.34800004959"/>
    <n v="1.9049997329699999"/>
    <n v="0.60459670055000003"/>
    <n v="0.27901417527"/>
    <n v="662.63798379900004"/>
    <n v="2650.5519352112001"/>
    <x v="7"/>
  </r>
  <r>
    <x v="0"/>
    <x v="0"/>
    <x v="0"/>
    <n v="1"/>
    <n v="1354"/>
    <n v="5416"/>
    <n v="-1.5910997390699999"/>
    <n v="1.4244003295900001"/>
    <n v="3.0155000686600002"/>
    <n v="0.38665681434999999"/>
    <n v="0.28021334204999998"/>
    <n v="523.53332662599996"/>
    <n v="2094.1333065196"/>
    <x v="8"/>
  </r>
  <r>
    <x v="1"/>
    <x v="0"/>
    <x v="1"/>
    <n v="2"/>
    <n v="68126"/>
    <n v="68126"/>
    <n v="-142"/>
    <n v="211"/>
    <n v="353"/>
    <n v="9.4517511669599999E-2"/>
    <n v="21.673022062000001"/>
    <n v="643910"/>
    <n v="6439.10000000317"/>
    <x v="0"/>
  </r>
  <r>
    <x v="1"/>
    <x v="0"/>
    <x v="1"/>
    <n v="2"/>
    <n v="4134"/>
    <n v="16536"/>
    <n v="-2.43835926056"/>
    <n v="4.1461439132700004"/>
    <n v="6.5845031738299999"/>
    <n v="0.43363269135999999"/>
    <n v="0.47520674264000001"/>
    <n v="1792.63754606"/>
    <n v="7170.5501843289594"/>
    <x v="1"/>
  </r>
  <r>
    <x v="1"/>
    <x v="0"/>
    <x v="1"/>
    <n v="2"/>
    <n v="17647"/>
    <n v="70588"/>
    <n v="-1.52127170563"/>
    <n v="1.4678092002900001"/>
    <n v="2.9890809059099999"/>
    <n v="0.23869587457999999"/>
    <n v="0.33881567797000001"/>
    <n v="4212.2660987400004"/>
    <n v="16849.064394853041"/>
    <x v="2"/>
  </r>
  <r>
    <x v="1"/>
    <x v="0"/>
    <x v="1"/>
    <n v="2"/>
    <n v="10805"/>
    <n v="43220"/>
    <n v="-0.36999988556000002"/>
    <n v="0.93000030517999999"/>
    <n v="1.3000001907300001"/>
    <n v="0.24585932785"/>
    <n v="0.24765117106000001"/>
    <n v="2656.5100374200001"/>
    <n v="10626.040149677001"/>
    <x v="3"/>
  </r>
  <r>
    <x v="1"/>
    <x v="0"/>
    <x v="1"/>
    <n v="2"/>
    <n v="17005"/>
    <n v="68020"/>
    <n v="-0.61000013351000004"/>
    <n v="1.7699995040900001"/>
    <n v="2.3799996376000001"/>
    <n v="0.32969185188"/>
    <n v="0.33843596198999998"/>
    <n v="5606.4099411999996"/>
    <n v="22425.6397648776"/>
    <x v="4"/>
  </r>
  <r>
    <x v="1"/>
    <x v="0"/>
    <x v="1"/>
    <n v="2"/>
    <n v="15482"/>
    <n v="61928"/>
    <n v="-0.35999965668"/>
    <n v="2"/>
    <n v="2.3599996566799999"/>
    <n v="0.47502196213999998"/>
    <n v="0.22149992656"/>
    <n v="7354.2900178399996"/>
    <n v="29417.160071405917"/>
    <x v="5"/>
  </r>
  <r>
    <x v="1"/>
    <x v="0"/>
    <x v="1"/>
    <n v="2"/>
    <n v="1303"/>
    <n v="5212"/>
    <n v="-1.36999988556"/>
    <n v="2.5100002288800001"/>
    <n v="3.88000011444"/>
    <n v="0.23559479611"/>
    <n v="0.49880218158"/>
    <n v="306.98001933099999"/>
    <n v="1227.9200773253201"/>
    <x v="6"/>
  </r>
  <r>
    <x v="1"/>
    <x v="0"/>
    <x v="1"/>
    <n v="2"/>
    <n v="12229"/>
    <n v="48916"/>
    <n v="-0.56099987029999998"/>
    <n v="1.4224996566799999"/>
    <n v="1.98349952698"/>
    <n v="0.44611316581999999"/>
    <n v="0.23348962918999999"/>
    <n v="5455.5179047600004"/>
    <n v="21822.071619251121"/>
    <x v="7"/>
  </r>
  <r>
    <x v="1"/>
    <x v="0"/>
    <x v="1"/>
    <n v="2"/>
    <n v="5810"/>
    <n v="23240"/>
    <n v="-0.53919887543"/>
    <n v="1.2393999099699999"/>
    <n v="1.7785987854"/>
    <n v="0.34699536222999999"/>
    <n v="0.16594120102000001"/>
    <n v="2016.04305458"/>
    <n v="8064.1722182251997"/>
    <x v="8"/>
  </r>
  <r>
    <x v="1"/>
    <x v="0"/>
    <x v="1"/>
    <n v="1"/>
    <n v="908"/>
    <n v="3632"/>
    <n v="-0.57159996033000005"/>
    <n v="0.88189983368000002"/>
    <n v="1.4534997940100001"/>
    <n v="0.13046475182"/>
    <n v="0.21164816103"/>
    <n v="118.461994648"/>
    <n v="473.84797861024003"/>
    <x v="9"/>
  </r>
  <r>
    <x v="2"/>
    <x v="0"/>
    <x v="2"/>
    <n v="3"/>
    <n v="43682"/>
    <n v="43682"/>
    <n v="-102"/>
    <n v="146"/>
    <n v="248"/>
    <n v="-9.1831875829900007E-3"/>
    <n v="13.2720773509"/>
    <n v="-40114"/>
    <n v="-401.14000000016921"/>
    <x v="0"/>
  </r>
  <r>
    <x v="2"/>
    <x v="0"/>
    <x v="2"/>
    <n v="3"/>
    <n v="20363"/>
    <n v="81452"/>
    <n v="-0.99645137787000004"/>
    <n v="1.3408179283099999"/>
    <n v="2.3372693061800001"/>
    <n v="0.27033163533999999"/>
    <n v="0.30889889148999999"/>
    <n v="5504.7630903700001"/>
    <n v="22019.052361713679"/>
    <x v="1"/>
  </r>
  <r>
    <x v="2"/>
    <x v="0"/>
    <x v="2"/>
    <n v="3"/>
    <n v="18883"/>
    <n v="75532"/>
    <n v="-1.5199146270799999"/>
    <n v="1.52118301392"/>
    <n v="3.0410976409899999"/>
    <n v="0.20857510501000001"/>
    <n v="0.32693239401000002"/>
    <n v="3938.5237078700002"/>
    <n v="15754.094831615321"/>
    <x v="2"/>
  </r>
  <r>
    <x v="2"/>
    <x v="0"/>
    <x v="2"/>
    <n v="3"/>
    <n v="12687"/>
    <n v="50748"/>
    <n v="-0.54000091552999996"/>
    <n v="0.88000011444000004"/>
    <n v="1.4200010299700001"/>
    <n v="0.18060062067999999"/>
    <n v="0.22339177788"/>
    <n v="2291.2800745999998"/>
    <n v="9165.1202982686391"/>
    <x v="3"/>
  </r>
  <r>
    <x v="2"/>
    <x v="0"/>
    <x v="2"/>
    <n v="3"/>
    <n v="16901"/>
    <n v="67604"/>
    <n v="-0.42000007629000002"/>
    <n v="1.09999990463"/>
    <n v="1.51999998093"/>
    <n v="9.7652801799999994E-2"/>
    <n v="0.18299408324999999"/>
    <n v="1650.43000317"/>
    <n v="6601.7200128872"/>
    <x v="4"/>
  </r>
  <r>
    <x v="2"/>
    <x v="0"/>
    <x v="2"/>
    <n v="3"/>
    <n v="33209"/>
    <n v="132836"/>
    <n v="-0.59999942780000004"/>
    <n v="1.07999992371"/>
    <n v="1.6799993515"/>
    <n v="0.14892137925000001"/>
    <n v="0.17462170588000001"/>
    <n v="4945.5300836599999"/>
    <n v="19782.120334053001"/>
    <x v="5"/>
  </r>
  <r>
    <x v="2"/>
    <x v="0"/>
    <x v="2"/>
    <n v="3"/>
    <n v="17798"/>
    <n v="71192"/>
    <n v="-1.0699996948199999"/>
    <n v="1.37000083923"/>
    <n v="2.4400005340600002"/>
    <n v="0.22437676121"/>
    <n v="0.19286645444"/>
    <n v="3993.45759606"/>
    <n v="15973.830384062319"/>
    <x v="6"/>
  </r>
  <r>
    <x v="2"/>
    <x v="0"/>
    <x v="2"/>
    <n v="3"/>
    <n v="20877"/>
    <n v="83508"/>
    <n v="-0.81599950789999998"/>
    <n v="1.1920003890999999"/>
    <n v="2.0079998969999999"/>
    <n v="0.13116748831"/>
    <n v="0.16424113881999999"/>
    <n v="2738.3836534000002"/>
    <n v="10953.53461379148"/>
    <x v="7"/>
  </r>
  <r>
    <x v="2"/>
    <x v="0"/>
    <x v="2"/>
    <n v="3"/>
    <n v="15936"/>
    <n v="63744"/>
    <n v="-1.5200004577599999"/>
    <n v="1.1923999786399999"/>
    <n v="2.7124004363999998"/>
    <n v="0.15369818126000001"/>
    <n v="0.16048339728"/>
    <n v="2449.3342165899999"/>
    <n v="9797.3368662374414"/>
    <x v="8"/>
  </r>
  <r>
    <x v="2"/>
    <x v="0"/>
    <x v="2"/>
    <n v="2"/>
    <n v="19844"/>
    <n v="79376"/>
    <n v="-0.48489952086999999"/>
    <n v="0.85439968108999997"/>
    <n v="1.3392992019700001"/>
    <n v="0.12624797534000001"/>
    <n v="0.13506317706000001"/>
    <n v="2505.2648227200002"/>
    <n v="10021.05929058784"/>
    <x v="9"/>
  </r>
  <r>
    <x v="3"/>
    <x v="1"/>
    <x v="3"/>
    <n v="4"/>
    <n v="71841"/>
    <n v="71841"/>
    <n v="-169"/>
    <n v="104"/>
    <n v="273"/>
    <n v="-4.5935468604299999E-2"/>
    <n v="11.323008188899999"/>
    <n v="-330005"/>
    <n v="-3300.0500000015163"/>
    <x v="0"/>
  </r>
  <r>
    <x v="3"/>
    <x v="1"/>
    <x v="3"/>
    <n v="4"/>
    <n v="10103"/>
    <n v="40412"/>
    <n v="-0.78174781799000004"/>
    <n v="1.09438896179"/>
    <n v="1.8761367797899999"/>
    <n v="5.4347199399999997E-2"/>
    <n v="0.18292950153000001"/>
    <n v="549.06975555400004"/>
    <n v="2196.2790221527998"/>
    <x v="1"/>
  </r>
  <r>
    <x v="3"/>
    <x v="1"/>
    <x v="3"/>
    <n v="4"/>
    <n v="12067"/>
    <n v="48268"/>
    <n v="-0.67710781096999995"/>
    <n v="0.86281490325999999"/>
    <n v="1.53992271423"/>
    <n v="4.3893469050000002E-2"/>
    <n v="0.13866872743"/>
    <n v="529.66249108299996"/>
    <n v="2118.6499641054002"/>
    <x v="2"/>
  </r>
  <r>
    <x v="3"/>
    <x v="1"/>
    <x v="3"/>
    <n v="4"/>
    <n v="9480"/>
    <n v="37920"/>
    <n v="-0.83999991416999997"/>
    <n v="0.63999986648999996"/>
    <n v="1.47999978065"/>
    <n v="1.9274256579999999E-2"/>
    <n v="8.2906334730000003E-2"/>
    <n v="182.719952345"/>
    <n v="730.87980951359998"/>
    <x v="3"/>
  </r>
  <r>
    <x v="3"/>
    <x v="1"/>
    <x v="3"/>
    <n v="4"/>
    <n v="5468"/>
    <n v="21872"/>
    <n v="-0.61999893188999999"/>
    <n v="0.54999923705999998"/>
    <n v="1.1699981689500001"/>
    <n v="-1.391002324E-2"/>
    <n v="5.9479583849999997E-2"/>
    <n v="-76.060007095299994"/>
    <n v="-304.24002830527996"/>
    <x v="4"/>
  </r>
  <r>
    <x v="3"/>
    <x v="1"/>
    <x v="3"/>
    <n v="4"/>
    <n v="16531"/>
    <n v="66124"/>
    <n v="-0.40999984741000001"/>
    <n v="0.65999984740999995"/>
    <n v="1.0699996948199999"/>
    <n v="6.8885125899999997E-2"/>
    <n v="9.1616701640000006E-2"/>
    <n v="1138.7400162199999"/>
    <n v="4554.9600650115999"/>
    <x v="5"/>
  </r>
  <r>
    <x v="3"/>
    <x v="1"/>
    <x v="3"/>
    <n v="4"/>
    <n v="16907"/>
    <n v="67628"/>
    <n v="-0.90999984740999995"/>
    <n v="0.8700003624"/>
    <n v="1.7800002098100001"/>
    <n v="6.191725403E-2"/>
    <n v="8.8230724400000002E-2"/>
    <n v="1046.83501387"/>
    <n v="4187.3400555408398"/>
    <x v="6"/>
  </r>
  <r>
    <x v="3"/>
    <x v="1"/>
    <x v="3"/>
    <n v="4"/>
    <n v="26057"/>
    <n v="104228"/>
    <n v="-1.5"/>
    <n v="0.99900054932000004"/>
    <n v="2.4990005493199998"/>
    <n v="1.9017262409999999E-2"/>
    <n v="8.2421286369999999E-2"/>
    <n v="495.53280663499999"/>
    <n v="1982.13122646948"/>
    <x v="7"/>
  </r>
  <r>
    <x v="3"/>
    <x v="1"/>
    <x v="3"/>
    <n v="4"/>
    <n v="27548"/>
    <n v="110192"/>
    <n v="-2.20789909363"/>
    <n v="0.83599948882999997"/>
    <n v="3.0438985824599998"/>
    <n v="6.0258159649999997E-2"/>
    <n v="8.9601450030000002E-2"/>
    <n v="1659.9917819499999"/>
    <n v="6639.9671281527999"/>
    <x v="8"/>
  </r>
  <r>
    <x v="3"/>
    <x v="1"/>
    <x v="3"/>
    <n v="3"/>
    <n v="11985"/>
    <n v="47940"/>
    <n v="-1.0960998535199999"/>
    <n v="0.56630039215000005"/>
    <n v="1.66240024567"/>
    <n v="2.9791483200000001E-3"/>
    <n v="8.3202721499999993E-2"/>
    <n v="35.705092668500001"/>
    <n v="142.82037046080001"/>
    <x v="9"/>
  </r>
  <r>
    <x v="4"/>
    <x v="2"/>
    <x v="4"/>
    <n v="5"/>
    <n v="28600"/>
    <n v="28600"/>
    <n v="-117"/>
    <n v="115"/>
    <n v="232"/>
    <n v="-3.9369580419600002E-2"/>
    <n v="9.9954033759800005"/>
    <n v="-112597"/>
    <n v="-1125.97000000056"/>
    <x v="0"/>
  </r>
  <r>
    <x v="4"/>
    <x v="2"/>
    <x v="4"/>
    <n v="5"/>
    <n v="17417"/>
    <n v="69668"/>
    <n v="-0.73070049286000005"/>
    <n v="1.13153934479"/>
    <n v="1.86223983765"/>
    <n v="1.9926201E-4"/>
    <n v="0.13584162547"/>
    <n v="3.4705464839900002"/>
    <n v="13.88218571268"/>
    <x v="1"/>
  </r>
  <r>
    <x v="4"/>
    <x v="2"/>
    <x v="4"/>
    <n v="5"/>
    <n v="18579"/>
    <n v="74316"/>
    <n v="-0.71410942077999995"/>
    <n v="1.01011514664"/>
    <n v="1.7242245674100001"/>
    <n v="3.0399416830000001E-2"/>
    <n v="0.12844905387"/>
    <n v="564.79076528500002"/>
    <n v="2259.1630611382802"/>
    <x v="2"/>
  </r>
  <r>
    <x v="4"/>
    <x v="2"/>
    <x v="4"/>
    <n v="5"/>
    <n v="27249"/>
    <n v="108996"/>
    <n v="-0.51000022887999996"/>
    <n v="0.69999980927000005"/>
    <n v="1.21000003815"/>
    <n v="1.855443872E-2"/>
    <n v="8.265595329E-2"/>
    <n v="505.58990073199999"/>
    <n v="2022.3596027251201"/>
    <x v="3"/>
  </r>
  <r>
    <x v="4"/>
    <x v="2"/>
    <x v="4"/>
    <n v="5"/>
    <n v="25784"/>
    <n v="103136"/>
    <n v="-0.55000019073999995"/>
    <n v="0.59000015259000005"/>
    <n v="1.1400003433200001"/>
    <n v="-2.711371739E-2"/>
    <n v="6.532900472E-2"/>
    <n v="-699.10008907300005"/>
    <n v="-2796.4003567350401"/>
    <x v="4"/>
  </r>
  <r>
    <x v="4"/>
    <x v="2"/>
    <x v="4"/>
    <n v="5"/>
    <n v="19143"/>
    <n v="76572"/>
    <n v="-0.29999923705999998"/>
    <n v="0.72999954223999997"/>
    <n v="1.0299987793000001"/>
    <n v="2.062633401E-2"/>
    <n v="5.6432810360000002E-2"/>
    <n v="394.84991192799998"/>
    <n v="1579.3996478137201"/>
    <x v="5"/>
  </r>
  <r>
    <x v="4"/>
    <x v="2"/>
    <x v="4"/>
    <n v="5"/>
    <n v="15643"/>
    <n v="62572"/>
    <n v="-1.0600004196199999"/>
    <n v="0.89999961852999999"/>
    <n v="1.96000003815"/>
    <n v="4.18493905E-2"/>
    <n v="6.8983912130000005E-2"/>
    <n v="654.65001559300003"/>
    <n v="2618.6000623660002"/>
    <x v="6"/>
  </r>
  <r>
    <x v="4"/>
    <x v="2"/>
    <x v="4"/>
    <n v="5"/>
    <n v="17593"/>
    <n v="70372"/>
    <n v="-0.52999973297000003"/>
    <n v="0.52299880981000002"/>
    <n v="1.0529985427899999"/>
    <n v="-2.3816404530000002E-2"/>
    <n v="5.1662308949999999E-2"/>
    <n v="-419.00200486199998"/>
    <n v="-1676.0080195851601"/>
    <x v="7"/>
  </r>
  <r>
    <x v="4"/>
    <x v="2"/>
    <x v="4"/>
    <n v="5"/>
    <n v="16529"/>
    <n v="66116"/>
    <n v="-0.51809978484999997"/>
    <n v="0.53610038757"/>
    <n v="1.0542001724200001"/>
    <n v="3.4355928950000003E-2"/>
    <n v="5.1106215869999999E-2"/>
    <n v="567.86914968500002"/>
    <n v="2271.4765984582"/>
    <x v="8"/>
  </r>
  <r>
    <x v="4"/>
    <x v="2"/>
    <x v="4"/>
    <n v="4"/>
    <n v="28885"/>
    <n v="115540"/>
    <n v="-0.44379997252999998"/>
    <n v="0.53329944611000002"/>
    <n v="0.97709941864000005"/>
    <n v="-1.5706033999999999E-4"/>
    <n v="5.8126680260000001E-2"/>
    <n v="-4.5366878509499999"/>
    <n v="-18.146751683599998"/>
    <x v="9"/>
  </r>
  <r>
    <x v="5"/>
    <x v="3"/>
    <x v="5"/>
    <n v="6"/>
    <n v="402"/>
    <n v="402"/>
    <n v="-127"/>
    <n v="30"/>
    <n v="157"/>
    <n v="-0.12696517412899999"/>
    <n v="16.7488749993"/>
    <n v="-5104"/>
    <n v="-51.039999999857997"/>
    <x v="0"/>
  </r>
  <r>
    <x v="5"/>
    <x v="3"/>
    <x v="5"/>
    <n v="6"/>
    <n v="91"/>
    <n v="364"/>
    <n v="-0.99505043029999996"/>
    <n v="0.24614715576000001"/>
    <n v="1.24119758606"/>
    <n v="-0.40922986544000001"/>
    <n v="0.23525102379999999"/>
    <n v="-37.239917755100002"/>
    <n v="-148.95967102016002"/>
    <x v="1"/>
  </r>
  <r>
    <x v="5"/>
    <x v="3"/>
    <x v="5"/>
    <n v="6"/>
    <n v="119"/>
    <n v="476"/>
    <n v="-0.61702156067000002"/>
    <n v="0.32084846497000002"/>
    <n v="0.93787002563999999"/>
    <n v="-9.7468312050000006E-2"/>
    <n v="0.14444176845000001"/>
    <n v="-11.598729133599999"/>
    <n v="-46.3949165358"/>
    <x v="2"/>
  </r>
  <r>
    <x v="5"/>
    <x v="3"/>
    <x v="5"/>
    <n v="6"/>
    <n v="124"/>
    <n v="496"/>
    <n v="-0.39999961852999999"/>
    <n v="0.22999954223999999"/>
    <n v="0.62999916076999996"/>
    <n v="-0.13169350162999999"/>
    <n v="9.7531751370000003E-2"/>
    <n v="-16.3299942017"/>
    <n v="-65.319976808479993"/>
    <x v="3"/>
  </r>
  <r>
    <x v="5"/>
    <x v="3"/>
    <x v="5"/>
    <n v="6"/>
    <n v="556"/>
    <n v="2224"/>
    <n v="-1.3599996566799999"/>
    <n v="0.60000038147000001"/>
    <n v="1.96000003815"/>
    <n v="-0.15798563451"/>
    <n v="0.23098763594999999"/>
    <n v="-87.840012788799996"/>
    <n v="-351.36005115024"/>
    <x v="4"/>
  </r>
  <r>
    <x v="5"/>
    <x v="3"/>
    <x v="5"/>
    <n v="6"/>
    <n v="710"/>
    <n v="2840"/>
    <n v="-1.0200004577599999"/>
    <n v="0.28000020981000001"/>
    <n v="1.30000066757"/>
    <n v="-0.15398590934"/>
    <n v="0.18907716463999999"/>
    <n v="-109.32999563200001"/>
    <n v="-437.31998252560004"/>
    <x v="5"/>
  </r>
  <r>
    <x v="5"/>
    <x v="3"/>
    <x v="5"/>
    <n v="6"/>
    <n v="1086"/>
    <n v="4344"/>
    <n v="-0.83000087737999995"/>
    <n v="0.90999984740999995"/>
    <n v="1.74000072479"/>
    <n v="-6.709944642E-2"/>
    <n v="0.17373579852000001"/>
    <n v="-72.869998812700004"/>
    <n v="-291.47999524848001"/>
    <x v="6"/>
  </r>
  <r>
    <x v="5"/>
    <x v="3"/>
    <x v="5"/>
    <n v="6"/>
    <n v="869"/>
    <n v="3476"/>
    <n v="-1.3189992904700001"/>
    <n v="0.92599964142000002"/>
    <n v="2.2449989318800001"/>
    <n v="-0.17881471378"/>
    <n v="0.246584725"/>
    <n v="-155.38998627699999"/>
    <n v="-621.55994509927996"/>
    <x v="7"/>
  </r>
  <r>
    <x v="5"/>
    <x v="3"/>
    <x v="5"/>
    <n v="6"/>
    <n v="1080"/>
    <n v="4320"/>
    <n v="-1.0159997940100001"/>
    <n v="0.41530036926000002"/>
    <n v="1.43130016327"/>
    <n v="-6.9699593939999999E-2"/>
    <n v="0.16878446277"/>
    <n v="-75.275561451900003"/>
    <n v="-301.10224582080002"/>
    <x v="8"/>
  </r>
  <r>
    <x v="5"/>
    <x v="3"/>
    <x v="5"/>
    <n v="5"/>
    <n v="942"/>
    <n v="3768"/>
    <n v="-0.71189975739"/>
    <n v="0.35379981994999998"/>
    <n v="1.06569957733"/>
    <n v="-0.10184851093"/>
    <n v="0.12380557781"/>
    <n v="-95.9412972927"/>
    <n v="-383.76518918424"/>
    <x v="9"/>
  </r>
  <r>
    <x v="6"/>
    <x v="3"/>
    <x v="5"/>
    <n v="7"/>
    <n v="30160"/>
    <n v="30160"/>
    <n v="-111"/>
    <n v="393"/>
    <n v="504"/>
    <n v="0.138266909814"/>
    <n v="34.036998667699997"/>
    <n v="417013"/>
    <n v="4170.1299999902403"/>
    <x v="0"/>
  </r>
  <r>
    <x v="6"/>
    <x v="3"/>
    <x v="5"/>
    <n v="7"/>
    <n v="12260"/>
    <n v="49040"/>
    <n v="-3.17130565643"/>
    <n v="3.9954957962000002"/>
    <n v="7.1668014526399997"/>
    <n v="0.29637626654999999"/>
    <n v="0.56462319322999999"/>
    <n v="3633.57302785"/>
    <n v="14534.292111612"/>
    <x v="1"/>
  </r>
  <r>
    <x v="6"/>
    <x v="3"/>
    <x v="5"/>
    <n v="7"/>
    <n v="10038"/>
    <n v="40152"/>
    <n v="-1.0862078666699999"/>
    <n v="1.37678909302"/>
    <n v="2.4629969596899999"/>
    <n v="2.2196083580000001E-2"/>
    <n v="0.27043290145999999"/>
    <n v="222.80428695699999"/>
    <n v="891.21714790416002"/>
    <x v="2"/>
  </r>
  <r>
    <x v="6"/>
    <x v="3"/>
    <x v="5"/>
    <n v="7"/>
    <n v="10919"/>
    <n v="43676"/>
    <n v="-1.15000009537"/>
    <n v="0.94999980927000005"/>
    <n v="2.0999999046300002"/>
    <n v="2.2545101769999999E-2"/>
    <n v="0.20624306134000001"/>
    <n v="246.16996622100001"/>
    <n v="984.67986490651992"/>
    <x v="3"/>
  </r>
  <r>
    <x v="6"/>
    <x v="3"/>
    <x v="5"/>
    <n v="7"/>
    <n v="17407"/>
    <n v="69628"/>
    <n v="-0.98000001907000001"/>
    <n v="1.5800004005399999"/>
    <n v="2.5600004196200001"/>
    <n v="0.14230309758000001"/>
    <n v="0.43861860419999998"/>
    <n v="2477.0700194800002"/>
    <n v="9908.2800783002403"/>
    <x v="4"/>
  </r>
  <r>
    <x v="6"/>
    <x v="3"/>
    <x v="5"/>
    <n v="7"/>
    <n v="7976"/>
    <n v="31904"/>
    <n v="-1.0499997138999999"/>
    <n v="1.82999992371"/>
    <n v="2.8799996376000001"/>
    <n v="0.10419221704999999"/>
    <n v="0.36697265204000001"/>
    <n v="831.03712320299996"/>
    <n v="3324.1484927632"/>
    <x v="5"/>
  </r>
  <r>
    <x v="6"/>
    <x v="3"/>
    <x v="5"/>
    <n v="7"/>
    <n v="5144"/>
    <n v="20576"/>
    <n v="-1.5099997520399999"/>
    <n v="0.94000053405999995"/>
    <n v="2.4500002860999999"/>
    <n v="7.1135238400000002E-3"/>
    <n v="0.15411581869999999"/>
    <n v="36.591966628999998"/>
    <n v="146.36786653184001"/>
    <x v="6"/>
  </r>
  <r>
    <x v="6"/>
    <x v="3"/>
    <x v="5"/>
    <n v="7"/>
    <n v="4419"/>
    <n v="17676"/>
    <n v="-1.46199989319"/>
    <n v="1.6809997558600001"/>
    <n v="3.1429996490500001"/>
    <n v="0.15048698462999999"/>
    <n v="0.43020578446000002"/>
    <n v="665.00198507300001"/>
    <n v="2660.0079403198797"/>
    <x v="7"/>
  </r>
  <r>
    <x v="6"/>
    <x v="3"/>
    <x v="5"/>
    <n v="7"/>
    <n v="5446"/>
    <n v="21784"/>
    <n v="-2.7585000991799999"/>
    <n v="1.13399982452"/>
    <n v="3.89249992371"/>
    <n v="1.8310827849999999E-2"/>
    <n v="0.34447593292000001"/>
    <n v="99.720768451699996"/>
    <n v="398.88307388440001"/>
    <x v="8"/>
  </r>
  <r>
    <x v="6"/>
    <x v="3"/>
    <x v="5"/>
    <n v="6"/>
    <n v="3279"/>
    <n v="13116"/>
    <n v="-0.50419998169000002"/>
    <n v="1.0381994247399999"/>
    <n v="1.54239940643"/>
    <n v="2.5406163539999999E-2"/>
    <n v="0.18143520007"/>
    <n v="83.306810259800002"/>
    <n v="333.22724099063998"/>
    <x v="9"/>
  </r>
  <r>
    <x v="7"/>
    <x v="3"/>
    <x v="5"/>
    <n v="8"/>
    <n v="2545"/>
    <n v="10180"/>
    <n v="-3.8503432273899998"/>
    <n v="1.78856992722"/>
    <n v="5.6389131546"/>
    <n v="0.2816707597"/>
    <n v="0.84345988029999996"/>
    <n v="716.85208344499995"/>
    <n v="2867.4083337460002"/>
    <x v="1"/>
  </r>
  <r>
    <x v="7"/>
    <x v="3"/>
    <x v="5"/>
    <n v="8"/>
    <n v="615"/>
    <n v="2460"/>
    <n v="-0.57789373397999999"/>
    <n v="0.89636373520000001"/>
    <n v="1.4742574691799999"/>
    <n v="0.30867056807999999"/>
    <n v="0.19209845222999999"/>
    <n v="189.83239936800001"/>
    <n v="759.32959747680002"/>
    <x v="2"/>
  </r>
  <r>
    <x v="7"/>
    <x v="3"/>
    <x v="5"/>
    <n v="8"/>
    <n v="625"/>
    <n v="2500"/>
    <n v="-8.9999675749999994E-2"/>
    <n v="1.26999998093"/>
    <n v="1.3599996566799999"/>
    <n v="0.30441599655000001"/>
    <n v="0.14211325261999999"/>
    <n v="190.25999784499999"/>
    <n v="761.039991375"/>
    <x v="3"/>
  </r>
  <r>
    <x v="7"/>
    <x v="3"/>
    <x v="5"/>
    <n v="8"/>
    <n v="530"/>
    <n v="2120"/>
    <n v="-0.59000015259000005"/>
    <n v="0.90000009537000003"/>
    <n v="1.4900002479600001"/>
    <n v="0.35626415937"/>
    <n v="0.18867466467999999"/>
    <n v="188.820004463"/>
    <n v="755.28001786439995"/>
    <x v="4"/>
  </r>
  <r>
    <x v="7"/>
    <x v="3"/>
    <x v="5"/>
    <n v="8"/>
    <n v="850"/>
    <n v="3400"/>
    <n v="-0.19999980927"/>
    <n v="0.81999969482000001"/>
    <n v="1.0199995040900001"/>
    <n v="0.32314117376000001"/>
    <n v="0.15604566655999999"/>
    <n v="274.66999769199998"/>
    <n v="1098.679990784"/>
    <x v="5"/>
  </r>
  <r>
    <x v="7"/>
    <x v="3"/>
    <x v="5"/>
    <n v="8"/>
    <n v="694"/>
    <n v="2776"/>
    <n v="-0.59999990462999997"/>
    <n v="1.0199995040900001"/>
    <n v="1.61999940872"/>
    <n v="0.22381843475999999"/>
    <n v="0.19301707956"/>
    <n v="155.32999372500001"/>
    <n v="621.31997489375999"/>
    <x v="6"/>
  </r>
  <r>
    <x v="7"/>
    <x v="3"/>
    <x v="5"/>
    <n v="8"/>
    <n v="572"/>
    <n v="2288"/>
    <n v="-0.22000026703"/>
    <n v="1.1820001602200001"/>
    <n v="1.40200042725"/>
    <n v="0.34995280028999998"/>
    <n v="0.20045686759"/>
    <n v="200.173001766"/>
    <n v="800.6920070635199"/>
    <x v="7"/>
  </r>
  <r>
    <x v="7"/>
    <x v="3"/>
    <x v="5"/>
    <n v="8"/>
    <n v="377"/>
    <n v="1508"/>
    <n v="-0.70339965820000006"/>
    <n v="1.0139999389600001"/>
    <n v="1.71739959717"/>
    <n v="0.21895427349999999"/>
    <n v="0.20972208846000001"/>
    <n v="82.545761108400001"/>
    <n v="330.18304443799997"/>
    <x v="8"/>
  </r>
  <r>
    <x v="7"/>
    <x v="3"/>
    <x v="5"/>
    <n v="7"/>
    <n v="52"/>
    <n v="208"/>
    <n v="-0.2137002945"/>
    <n v="0.39120006560999998"/>
    <n v="0.60490036011000003"/>
    <n v="7.9205815609999994E-2"/>
    <n v="0.13776945667000001"/>
    <n v="4.1187024116500002"/>
    <n v="16.474809646879997"/>
    <x v="9"/>
  </r>
  <r>
    <x v="8"/>
    <x v="4"/>
    <x v="6"/>
    <n v="8"/>
    <n v="16263"/>
    <n v="16263"/>
    <n v="-53"/>
    <n v="26"/>
    <n v="79"/>
    <n v="9.0598290598300005E-3"/>
    <n v="4.2359631281599999"/>
    <n v="14734"/>
    <n v="147.34000000001529"/>
    <x v="0"/>
  </r>
  <r>
    <x v="8"/>
    <x v="4"/>
    <x v="6"/>
    <n v="9"/>
    <n v="5922"/>
    <n v="23688"/>
    <n v="-0.78144741058"/>
    <n v="1.4809923171999999"/>
    <n v="2.2624397277799999"/>
    <n v="6.8176762269999996E-2"/>
    <n v="0.27923466046000001"/>
    <n v="403.742786169"/>
    <n v="1614.9711446517599"/>
    <x v="1"/>
  </r>
  <r>
    <x v="8"/>
    <x v="4"/>
    <x v="6"/>
    <n v="9"/>
    <n v="5550"/>
    <n v="22200"/>
    <n v="-1.0510215759299999"/>
    <n v="0.68419456481999996"/>
    <n v="1.73521614075"/>
    <n v="-1.9446015319999999E-2"/>
    <n v="0.12542759114999999"/>
    <n v="-107.925384998"/>
    <n v="-431.701540104"/>
    <x v="2"/>
  </r>
  <r>
    <x v="8"/>
    <x v="4"/>
    <x v="6"/>
    <n v="9"/>
    <n v="15980"/>
    <n v="63920"/>
    <n v="-1.9799995422400001"/>
    <n v="0.67999982833999995"/>
    <n v="2.65999937057"/>
    <n v="-0.12703332001000001"/>
    <n v="0.16786312073000001"/>
    <n v="-2029.9924538099999"/>
    <n v="-8119.9698150392005"/>
    <x v="3"/>
  </r>
  <r>
    <x v="8"/>
    <x v="4"/>
    <x v="6"/>
    <n v="9"/>
    <n v="8575"/>
    <n v="34300"/>
    <n v="-0.47999954224000002"/>
    <n v="0.55000019073999995"/>
    <n v="1.0299997329699999"/>
    <n v="6.0897971199999996E-3"/>
    <n v="5.129096105E-2"/>
    <n v="52.2200102806"/>
    <n v="208.880041216"/>
    <x v="4"/>
  </r>
  <r>
    <x v="8"/>
    <x v="4"/>
    <x v="6"/>
    <n v="9"/>
    <n v="1772"/>
    <n v="7088"/>
    <n v="-0.25999975204999998"/>
    <n v="0.25"/>
    <n v="0.50999975205000003"/>
    <n v="-9.7008998699999998E-3"/>
    <n v="4.6048972399999999E-2"/>
    <n v="-17.1899945736"/>
    <n v="-68.759978278559998"/>
    <x v="5"/>
  </r>
  <r>
    <x v="8"/>
    <x v="4"/>
    <x v="6"/>
    <n v="9"/>
    <n v="1063"/>
    <n v="4252"/>
    <n v="-0.26999998092999999"/>
    <n v="0.28999996184999999"/>
    <n v="0.55999994277999998"/>
    <n v="5.5352755349999998E-2"/>
    <n v="6.6494264720000001E-2"/>
    <n v="58.839978933300003"/>
    <n v="235.3599157482"/>
    <x v="6"/>
  </r>
  <r>
    <x v="8"/>
    <x v="4"/>
    <x v="6"/>
    <n v="9"/>
    <n v="389"/>
    <n v="1556"/>
    <n v="-0.40299987792999997"/>
    <n v="0.13700008391999999"/>
    <n v="0.53999996184999999"/>
    <n v="-1.2205692670000001E-2"/>
    <n v="5.5656893839999999E-2"/>
    <n v="-4.7480144500700003"/>
    <n v="-18.992057794520001"/>
    <x v="7"/>
  </r>
  <r>
    <x v="8"/>
    <x v="4"/>
    <x v="6"/>
    <n v="9"/>
    <n v="620"/>
    <n v="2480"/>
    <n v="-0.18569946289"/>
    <n v="0.40839958190999998"/>
    <n v="0.59409904479999998"/>
    <n v="4.8564795499999999E-3"/>
    <n v="4.0614408169999998E-2"/>
    <n v="3.0110173225399999"/>
    <n v="12.044069283999999"/>
    <x v="8"/>
  </r>
  <r>
    <x v="8"/>
    <x v="4"/>
    <x v="6"/>
    <n v="8"/>
    <n v="144"/>
    <n v="576"/>
    <n v="-0.12720012664999999"/>
    <n v="3.6700248720000002E-2"/>
    <n v="0.16390037536999999"/>
    <n v="-2.885976765E-2"/>
    <n v="2.0757211269999999E-2"/>
    <n v="-4.1558065414399996"/>
    <n v="-16.623226166399999"/>
    <x v="9"/>
  </r>
  <r>
    <x v="9"/>
    <x v="4"/>
    <x v="7"/>
    <n v="9"/>
    <n v="2940"/>
    <n v="2940"/>
    <n v="-34"/>
    <n v="23"/>
    <n v="57"/>
    <n v="1.5646258503399998E-2"/>
    <n v="3.5992592344699998"/>
    <n v="4600"/>
    <n v="45.999999999995993"/>
    <x v="0"/>
  </r>
  <r>
    <x v="9"/>
    <x v="4"/>
    <x v="7"/>
    <n v="10"/>
    <n v="881"/>
    <n v="3524"/>
    <n v="-0.82476711273000003"/>
    <n v="0.51628398895000005"/>
    <n v="1.34105110168"/>
    <n v="-3.7698559E-2"/>
    <n v="0.12874300558999999"/>
    <n v="-33.2124304771"/>
    <n v="-132.84972191599999"/>
    <x v="1"/>
  </r>
  <r>
    <x v="9"/>
    <x v="4"/>
    <x v="7"/>
    <n v="10"/>
    <n v="532"/>
    <n v="2128"/>
    <n v="-0.50588226317999996"/>
    <n v="0.35820770264000001"/>
    <n v="0.86408996581999997"/>
    <n v="-3.0780979569999999E-2"/>
    <n v="0.10937757275"/>
    <n v="-16.375481128699999"/>
    <n v="-65.501924524960003"/>
    <x v="2"/>
  </r>
  <r>
    <x v="9"/>
    <x v="4"/>
    <x v="7"/>
    <n v="10"/>
    <n v="1155"/>
    <n v="4620"/>
    <n v="-0.54999971390000002"/>
    <n v="0.38999986649000001"/>
    <n v="0.93999958037999998"/>
    <n v="-2.3411255169999999E-2"/>
    <n v="4.2462690630000001E-2"/>
    <n v="-27.039999723400001"/>
    <n v="-108.1599988854"/>
    <x v="3"/>
  </r>
  <r>
    <x v="9"/>
    <x v="4"/>
    <x v="7"/>
    <n v="10"/>
    <n v="174"/>
    <n v="696"/>
    <n v="-0.25999999046"/>
    <n v="0.32000017166"/>
    <n v="0.58000016213000005"/>
    <n v="2.896549373E-2"/>
    <n v="7.1671910189999993E-2"/>
    <n v="5.0399959087399999"/>
    <n v="20.15998363608"/>
    <x v="4"/>
  </r>
  <r>
    <x v="9"/>
    <x v="4"/>
    <x v="7"/>
    <n v="10"/>
    <n v="243"/>
    <n v="972"/>
    <n v="-8.0000877380000002E-2"/>
    <n v="0.36000061035000003"/>
    <n v="0.44000148772999997"/>
    <n v="5.032921034E-2"/>
    <n v="8.1411786070000006E-2"/>
    <n v="12.229998111700001"/>
    <n v="48.919992450480002"/>
    <x v="5"/>
  </r>
  <r>
    <x v="9"/>
    <x v="4"/>
    <x v="7"/>
    <n v="10"/>
    <n v="153"/>
    <n v="612"/>
    <n v="-0.25"/>
    <n v="0.21999931335"/>
    <n v="0.46999931335"/>
    <n v="3.2483627590000001E-2"/>
    <n v="7.1127955160000006E-2"/>
    <n v="4.96999502182"/>
    <n v="19.87998008508"/>
    <x v="6"/>
  </r>
  <r>
    <x v="9"/>
    <x v="4"/>
    <x v="7"/>
    <n v="10"/>
    <n v="36"/>
    <n v="144"/>
    <n v="-6.900024414E-2"/>
    <n v="8.0999374390000003E-2"/>
    <n v="0.14999961852999999"/>
    <n v="-7.2779258100000004E-3"/>
    <n v="3.9457850949999998E-2"/>
    <n v="-0.26200532913000002"/>
    <n v="-1.0480213166400001"/>
    <x v="7"/>
  </r>
  <r>
    <x v="9"/>
    <x v="4"/>
    <x v="7"/>
    <n v="10"/>
    <n v="36"/>
    <n v="144"/>
    <n v="-6.5900325780000005E-2"/>
    <n v="9.2101097110000002E-2"/>
    <n v="0.15800142287999999"/>
    <n v="2.0741886559999999E-2"/>
    <n v="3.0288451889999998E-2"/>
    <n v="0.74670791625999999"/>
    <n v="2.9868316646399999"/>
    <x v="8"/>
  </r>
  <r>
    <x v="9"/>
    <x v="4"/>
    <x v="7"/>
    <n v="9"/>
    <n v="36"/>
    <n v="144"/>
    <n v="-7.929992676E-2"/>
    <n v="3.5200119019999997E-2"/>
    <n v="0.11450004578"/>
    <n v="-3.21444273E-2"/>
    <n v="2.2610608599999998E-2"/>
    <n v="-1.15719938278"/>
    <n v="-4.6287975312"/>
    <x v="9"/>
  </r>
  <r>
    <x v="10"/>
    <x v="4"/>
    <x v="6"/>
    <n v="10"/>
    <n v="360907"/>
    <n v="360907"/>
    <n v="-188"/>
    <n v="1050"/>
    <n v="1238"/>
    <n v="3.1562277816699997"/>
    <n v="270.87380359299999"/>
    <n v="113910470"/>
    <n v="1139104.6999991746"/>
    <x v="0"/>
  </r>
  <r>
    <x v="10"/>
    <x v="4"/>
    <x v="6"/>
    <n v="11"/>
    <n v="57586"/>
    <n v="230344"/>
    <n v="-3.4168944358800002"/>
    <n v="8.2769985198999994"/>
    <n v="11.693892955800001"/>
    <n v="0.41028670304999998"/>
    <n v="1.07141168304"/>
    <n v="23626.770081800001"/>
    <n v="94507.080327349191"/>
    <x v="1"/>
  </r>
  <r>
    <x v="10"/>
    <x v="4"/>
    <x v="6"/>
    <n v="11"/>
    <n v="42390"/>
    <n v="169560"/>
    <n v="-2.31995105743"/>
    <n v="1.1357588768"/>
    <n v="3.4557099342300002"/>
    <n v="6.4504855319999999E-2"/>
    <n v="0.14146165230999999"/>
    <n v="2734.3608169600002"/>
    <n v="10937.4432680592"/>
    <x v="2"/>
  </r>
  <r>
    <x v="10"/>
    <x v="4"/>
    <x v="6"/>
    <n v="11"/>
    <n v="42364"/>
    <n v="169456"/>
    <n v="-0.31999969482000001"/>
    <n v="0.61000013351000004"/>
    <n v="0.92999982833999995"/>
    <n v="9.1174098999999998E-3"/>
    <n v="5.8342078649999997E-2"/>
    <n v="386.24995279299998"/>
    <n v="1544.9998120144"/>
    <x v="3"/>
  </r>
  <r>
    <x v="10"/>
    <x v="4"/>
    <x v="6"/>
    <n v="11"/>
    <n v="15581"/>
    <n v="62324"/>
    <n v="-0.31999969482000001"/>
    <n v="0.60999965668"/>
    <n v="0.92999935150000002"/>
    <n v="5.5152428689999998E-2"/>
    <n v="7.1588453519999998E-2"/>
    <n v="859.32999134099998"/>
    <n v="3437.3199656755601"/>
    <x v="4"/>
  </r>
  <r>
    <x v="10"/>
    <x v="4"/>
    <x v="6"/>
    <n v="11"/>
    <n v="5038"/>
    <n v="20152"/>
    <n v="-0.23000049590999999"/>
    <n v="0.51000022887999996"/>
    <n v="0.74000072479000001"/>
    <n v="7.1349750680000004E-2"/>
    <n v="5.3288860780000002E-2"/>
    <n v="359.460043907"/>
    <n v="1437.84017570336"/>
    <x v="5"/>
  </r>
  <r>
    <x v="10"/>
    <x v="4"/>
    <x v="6"/>
    <n v="11"/>
    <n v="4734"/>
    <n v="18936"/>
    <n v="-0.55625009537000003"/>
    <n v="0.51000022887999996"/>
    <n v="1.0662503242500001"/>
    <n v="6.5697876569999994E-2"/>
    <n v="5.028304167E-2"/>
    <n v="311.01374769199998"/>
    <n v="1244.0549907295199"/>
    <x v="6"/>
  </r>
  <r>
    <x v="10"/>
    <x v="4"/>
    <x v="6"/>
    <n v="11"/>
    <n v="1581"/>
    <n v="6324"/>
    <n v="-0.38399982451999998"/>
    <n v="0.3170003891"/>
    <n v="0.70100021361999998"/>
    <n v="2.9607742099999998E-3"/>
    <n v="5.6532210409999999E-2"/>
    <n v="4.6809840202300004"/>
    <n v="18.72393610404"/>
    <x v="7"/>
  </r>
  <r>
    <x v="10"/>
    <x v="4"/>
    <x v="6"/>
    <n v="11"/>
    <n v="1491"/>
    <n v="5964"/>
    <n v="-1.0500001907300001"/>
    <n v="4.4720001220699999"/>
    <n v="5.5220003128100004"/>
    <n v="1.4355748900600001"/>
    <n v="1.2159603919799999"/>
    <n v="2140.44216108"/>
    <n v="8561.7686443178409"/>
    <x v="8"/>
  </r>
  <r>
    <x v="10"/>
    <x v="4"/>
    <x v="6"/>
    <n v="10"/>
    <n v="1482"/>
    <n v="5928"/>
    <n v="-0.63630008697999996"/>
    <n v="0.81050014496"/>
    <n v="1.44680023193"/>
    <n v="-8.8985756819999998E-2"/>
    <n v="0.21612706373000001"/>
    <n v="-131.876891613"/>
    <n v="-527.50756642895999"/>
    <x v="9"/>
  </r>
  <r>
    <x v="11"/>
    <x v="4"/>
    <x v="6"/>
    <n v="11"/>
    <n v="6330"/>
    <n v="6330"/>
    <n v="-33"/>
    <n v="37"/>
    <n v="70"/>
    <n v="1.16145339652E-2"/>
    <n v="3.69614022299"/>
    <n v="7352"/>
    <n v="73.519999999715992"/>
    <x v="0"/>
  </r>
  <r>
    <x v="11"/>
    <x v="4"/>
    <x v="6"/>
    <n v="12"/>
    <n v="2265"/>
    <n v="9060"/>
    <n v="-0.53690099715999995"/>
    <n v="1.1003198623699999"/>
    <n v="1.63722085953"/>
    <n v="-3.7868863439999997E-2"/>
    <n v="0.12783556116"/>
    <n v="-85.772975683200002"/>
    <n v="-343.09190276639998"/>
    <x v="1"/>
  </r>
  <r>
    <x v="11"/>
    <x v="4"/>
    <x v="6"/>
    <n v="12"/>
    <n v="3128"/>
    <n v="12512"/>
    <n v="-1.07999992371"/>
    <n v="0.77321243285999997"/>
    <n v="1.8532123565700001"/>
    <n v="-1.264106221E-2"/>
    <n v="0.11506659776"/>
    <n v="-39.541242599500002"/>
    <n v="-158.16497037151998"/>
    <x v="2"/>
  </r>
  <r>
    <x v="11"/>
    <x v="4"/>
    <x v="6"/>
    <n v="12"/>
    <n v="8358"/>
    <n v="33432"/>
    <n v="-1.38000011444"/>
    <n v="0.51999998092999999"/>
    <n v="1.90000009537"/>
    <n v="-4.870489175E-2"/>
    <n v="0.10334519487"/>
    <n v="-407.07548522899998"/>
    <n v="-1628.3019409860001"/>
    <x v="3"/>
  </r>
  <r>
    <x v="11"/>
    <x v="4"/>
    <x v="6"/>
    <n v="12"/>
    <n v="9146"/>
    <n v="36584"/>
    <n v="-0.41000080108999998"/>
    <n v="0.26999998092999999"/>
    <n v="0.68000078201000003"/>
    <n v="6.4684052499999999E-3"/>
    <n v="3.3267510700000003E-2"/>
    <n v="59.160034418099997"/>
    <n v="236.64013766599999"/>
    <x v="4"/>
  </r>
  <r>
    <x v="11"/>
    <x v="4"/>
    <x v="6"/>
    <n v="12"/>
    <n v="2609"/>
    <n v="10436"/>
    <n v="-0.25"/>
    <n v="0.25"/>
    <n v="0.5"/>
    <n v="1.090456198E-2"/>
    <n v="4.7178186009999998E-2"/>
    <n v="28.450002193500001"/>
    <n v="113.80000882328"/>
    <x v="5"/>
  </r>
  <r>
    <x v="11"/>
    <x v="4"/>
    <x v="6"/>
    <n v="12"/>
    <n v="2386"/>
    <n v="9544"/>
    <n v="-0.31000041962000002"/>
    <n v="0.39999985695000001"/>
    <n v="0.71000027656999998"/>
    <n v="4.1240578129999997E-2"/>
    <n v="4.2535572719999998E-2"/>
    <n v="98.400019407299993"/>
    <n v="393.60007767271998"/>
    <x v="6"/>
  </r>
  <r>
    <x v="11"/>
    <x v="4"/>
    <x v="6"/>
    <n v="12"/>
    <n v="792"/>
    <n v="3168"/>
    <n v="-0.40399932860999999"/>
    <n v="0.24499988555999999"/>
    <n v="0.64899921416999995"/>
    <n v="-1.7986136860000002E-2"/>
    <n v="5.4947479530000003E-2"/>
    <n v="-14.2450203896"/>
    <n v="-56.980081572480003"/>
    <x v="7"/>
  </r>
  <r>
    <x v="11"/>
    <x v="4"/>
    <x v="6"/>
    <n v="12"/>
    <n v="508"/>
    <n v="2032"/>
    <n v="-0.1248998642"/>
    <n v="0.38579940796000001"/>
    <n v="0.51069927216"/>
    <n v="1.9819834099999999E-2"/>
    <n v="4.1358351369999997E-2"/>
    <n v="10.068475723300001"/>
    <n v="40.273902891199995"/>
    <x v="8"/>
  </r>
  <r>
    <x v="11"/>
    <x v="4"/>
    <x v="6"/>
    <n v="11"/>
    <n v="1512"/>
    <n v="6048"/>
    <n v="-0.26399993897000001"/>
    <n v="0.18249988555999999"/>
    <n v="0.44649982451999998"/>
    <n v="-3.8774066580000002E-2"/>
    <n v="4.2091551300000002E-2"/>
    <n v="-58.626388669000001"/>
    <n v="-234.50555467584002"/>
    <x v="9"/>
  </r>
  <r>
    <x v="12"/>
    <x v="4"/>
    <x v="8"/>
    <n v="12"/>
    <n v="7733"/>
    <n v="7733"/>
    <n v="-71"/>
    <n v="47"/>
    <n v="118"/>
    <n v="1.7924479503399999E-2"/>
    <n v="4.5197939447"/>
    <n v="13861"/>
    <n v="138.60999999979219"/>
    <x v="0"/>
  </r>
  <r>
    <x v="12"/>
    <x v="4"/>
    <x v="8"/>
    <n v="13"/>
    <n v="1792"/>
    <n v="7168"/>
    <n v="-0.41020393372000002"/>
    <n v="0.30944347381999998"/>
    <n v="0.71964740753000001"/>
    <n v="-6.1339695139999997E-2"/>
    <n v="7.7682996549999994E-2"/>
    <n v="-109.92073369000001"/>
    <n v="-439.68293476352"/>
    <x v="1"/>
  </r>
  <r>
    <x v="12"/>
    <x v="4"/>
    <x v="8"/>
    <n v="13"/>
    <n v="1806"/>
    <n v="7224"/>
    <n v="-0.98868155478999997"/>
    <n v="0.49424123764"/>
    <n v="1.4829227924299999"/>
    <n v="7.1220218400000002E-3"/>
    <n v="0.12804028238000001"/>
    <n v="12.862371444700001"/>
    <n v="51.449485772160003"/>
    <x v="2"/>
  </r>
  <r>
    <x v="12"/>
    <x v="4"/>
    <x v="8"/>
    <n v="13"/>
    <n v="2364"/>
    <n v="9456"/>
    <n v="-0.76999950408999995"/>
    <n v="0.53999996184999999"/>
    <n v="1.3099994659400001"/>
    <n v="-3.5304567129999999E-2"/>
    <n v="9.7837611419999998E-2"/>
    <n v="-83.459996700299996"/>
    <n v="-333.83998678128"/>
    <x v="3"/>
  </r>
  <r>
    <x v="12"/>
    <x v="4"/>
    <x v="8"/>
    <n v="13"/>
    <n v="2111"/>
    <n v="8444"/>
    <n v="-0.31999969482000001"/>
    <n v="0.21000003815000001"/>
    <n v="0.52999973297000003"/>
    <n v="6.2482132299999998E-3"/>
    <n v="4.069903666E-2"/>
    <n v="13.189978122699999"/>
    <n v="52.759912514119996"/>
    <x v="4"/>
  </r>
  <r>
    <x v="12"/>
    <x v="4"/>
    <x v="8"/>
    <n v="13"/>
    <n v="7350"/>
    <n v="29400"/>
    <n v="-0.23999977112000001"/>
    <n v="0.23999977112000001"/>
    <n v="0.47999954224000002"/>
    <n v="-2.1564652300000002E-3"/>
    <n v="3.1703821209999997E-2"/>
    <n v="-15.850019455"/>
    <n v="-63.400077762000002"/>
    <x v="5"/>
  </r>
  <r>
    <x v="12"/>
    <x v="4"/>
    <x v="8"/>
    <n v="13"/>
    <n v="9359"/>
    <n v="37436"/>
    <n v="-0.23999977112000001"/>
    <n v="0.31999969482000001"/>
    <n v="0.55999946594000005"/>
    <n v="3.9028735119999998E-2"/>
    <n v="3.5395095350000003E-2"/>
    <n v="365.26993203199999"/>
    <n v="1461.0797279523199"/>
    <x v="6"/>
  </r>
  <r>
    <x v="12"/>
    <x v="4"/>
    <x v="8"/>
    <n v="13"/>
    <n v="5616"/>
    <n v="22464"/>
    <n v="-0.56999969482000001"/>
    <n v="0.20599937438999999"/>
    <n v="0.77599906920999995"/>
    <n v="-2.730660654E-2"/>
    <n v="4.6880485020000001E-2"/>
    <n v="-153.35390233999999"/>
    <n v="-613.41560931456002"/>
    <x v="7"/>
  </r>
  <r>
    <x v="12"/>
    <x v="4"/>
    <x v="8"/>
    <n v="13"/>
    <n v="11097"/>
    <n v="44388"/>
    <n v="-0.46699905396000002"/>
    <n v="0.61040019989000005"/>
    <n v="1.0773992538499999"/>
    <n v="3.0253684000000002E-3"/>
    <n v="5.2078757599999997E-2"/>
    <n v="33.5725131035"/>
    <n v="134.29005253920002"/>
    <x v="8"/>
  </r>
  <r>
    <x v="12"/>
    <x v="4"/>
    <x v="8"/>
    <n v="12"/>
    <n v="9110"/>
    <n v="36440"/>
    <n v="-0.25459957122999999"/>
    <n v="0.24289989471000001"/>
    <n v="0.49749946594"/>
    <n v="-2.7758934440000001E-2"/>
    <n v="2.8956075120000001E-2"/>
    <n v="-252.88389277499999"/>
    <n v="-1011.5355709936"/>
    <x v="9"/>
  </r>
  <r>
    <x v="13"/>
    <x v="4"/>
    <x v="8"/>
    <n v="13"/>
    <n v="28938"/>
    <n v="28938"/>
    <n v="-25"/>
    <n v="25"/>
    <n v="50"/>
    <n v="1.26771027714E-2"/>
    <n v="3.8853882577099998"/>
    <n v="36685"/>
    <n v="366.84999999877323"/>
    <x v="0"/>
  </r>
  <r>
    <x v="13"/>
    <x v="4"/>
    <x v="8"/>
    <n v="14"/>
    <n v="7250"/>
    <n v="29000"/>
    <n v="-0.37765693665"/>
    <n v="0.21263933182"/>
    <n v="0.59029626846000005"/>
    <n v="-6.5337202240000003E-2"/>
    <n v="5.7418759569999998E-2"/>
    <n v="-473.69471621500003"/>
    <n v="-1894.7788649600002"/>
    <x v="1"/>
  </r>
  <r>
    <x v="13"/>
    <x v="4"/>
    <x v="8"/>
    <n v="14"/>
    <n v="881"/>
    <n v="3524"/>
    <n v="-0.34974765778"/>
    <n v="0.37471294402999999"/>
    <n v="0.72446060181000005"/>
    <n v="-1.6445935790000001E-2"/>
    <n v="6.5091108470000006E-2"/>
    <n v="-14.488869428599999"/>
    <n v="-57.955477723960001"/>
    <x v="2"/>
  </r>
  <r>
    <x v="14"/>
    <x v="1"/>
    <x v="7"/>
    <n v="14"/>
    <n v="3080"/>
    <n v="3080"/>
    <n v="-54"/>
    <n v="48"/>
    <n v="102"/>
    <n v="-4.8701298701300001E-3"/>
    <n v="6.7494944620600004"/>
    <n v="-1500"/>
    <n v="-15.0000000000004"/>
    <x v="0"/>
  </r>
  <r>
    <x v="14"/>
    <x v="1"/>
    <x v="7"/>
    <n v="15"/>
    <n v="895"/>
    <n v="3580"/>
    <n v="-0.69487524033000003"/>
    <n v="0.53054809570000006"/>
    <n v="1.22542333603"/>
    <n v="-6.92980995E-3"/>
    <n v="0.13076474234999999"/>
    <n v="-6.2021799087499998"/>
    <n v="-24.808719621000002"/>
    <x v="1"/>
  </r>
  <r>
    <x v="14"/>
    <x v="1"/>
    <x v="7"/>
    <n v="13"/>
    <n v="20"/>
    <n v="80"/>
    <n v="-6.9799423220000004E-2"/>
    <n v="2.939987183E-2"/>
    <n v="9.9199295039999996E-2"/>
    <n v="-2.3154830929999998E-2"/>
    <n v="2.2265824159999999E-2"/>
    <n v="-0.46309661865000001"/>
    <n v="-1.8523864743999998"/>
    <x v="9"/>
  </r>
  <r>
    <x v="15"/>
    <x v="4"/>
    <x v="3"/>
    <n v="16"/>
    <n v="5034"/>
    <n v="20136"/>
    <n v="-0.17270755768000001"/>
    <n v="0.77029037475999995"/>
    <n v="0.94299793242999996"/>
    <n v="0.21619356896"/>
    <n v="0.13381590295000001"/>
    <n v="1088.31842613"/>
    <n v="4353.2737045785598"/>
    <x v="1"/>
  </r>
  <r>
    <x v="15"/>
    <x v="4"/>
    <x v="3"/>
    <n v="15"/>
    <n v="11318"/>
    <n v="45272"/>
    <n v="-0.90844249725000004"/>
    <n v="0.91335010529000005"/>
    <n v="1.82179260254"/>
    <n v="0.10622830032"/>
    <n v="9.6316947910000006E-2"/>
    <n v="1202.2919030200001"/>
    <n v="4809.1676120870397"/>
    <x v="2"/>
  </r>
  <r>
    <x v="15"/>
    <x v="4"/>
    <x v="3"/>
    <n v="14"/>
    <n v="11898"/>
    <n v="47592"/>
    <n v="-0.21000003815000001"/>
    <n v="0.73999977112000004"/>
    <n v="0.94999980927000005"/>
    <n v="4.339637013E-2"/>
    <n v="8.5805513959999996E-2"/>
    <n v="516.33001184499994"/>
    <n v="2065.32004722696"/>
    <x v="3"/>
  </r>
  <r>
    <x v="15"/>
    <x v="4"/>
    <x v="3"/>
    <n v="14"/>
    <n v="26666"/>
    <n v="106664"/>
    <n v="-0.36999988556000002"/>
    <n v="0.78000020980999996"/>
    <n v="1.15000009537"/>
    <n v="2.2515938480000001E-2"/>
    <n v="6.4694213789999996E-2"/>
    <n v="600.41001558300002"/>
    <n v="2401.6400620307199"/>
    <x v="4"/>
  </r>
  <r>
    <x v="15"/>
    <x v="4"/>
    <x v="3"/>
    <n v="15"/>
    <n v="5985"/>
    <n v="23940"/>
    <n v="-0.25"/>
    <n v="0.39999961852999999"/>
    <n v="0.64999961852999999"/>
    <n v="6.8015039459999996E-2"/>
    <n v="5.8930343119999999E-2"/>
    <n v="407.07001113899997"/>
    <n v="1628.2800446724"/>
    <x v="5"/>
  </r>
  <r>
    <x v="15"/>
    <x v="4"/>
    <x v="3"/>
    <n v="14"/>
    <n v="7485"/>
    <n v="29940"/>
    <n v="-0.5"/>
    <n v="1.9199995994600001"/>
    <n v="2.4199995994600001"/>
    <n v="0.13816254092999999"/>
    <n v="0.12498485715"/>
    <n v="1034.14661884"/>
    <n v="4136.5864754442"/>
    <x v="6"/>
  </r>
  <r>
    <x v="15"/>
    <x v="4"/>
    <x v="3"/>
    <n v="14"/>
    <n v="6689"/>
    <n v="26756"/>
    <n v="-0.40299987792999997"/>
    <n v="0.33600044251"/>
    <n v="0.73900032043999997"/>
    <n v="1.5641363450000001E-2"/>
    <n v="6.2172744510000003E-2"/>
    <n v="104.625080109"/>
    <n v="418.50032046820002"/>
    <x v="7"/>
  </r>
  <r>
    <x v="15"/>
    <x v="4"/>
    <x v="3"/>
    <n v="14"/>
    <n v="1602"/>
    <n v="6408"/>
    <n v="-0.1113986969"/>
    <n v="0.52750110626000002"/>
    <n v="0.63889980315999995"/>
    <n v="0.14636141530999999"/>
    <n v="7.7021455050000007E-2"/>
    <n v="234.47098732000001"/>
    <n v="937.88394930647996"/>
    <x v="8"/>
  </r>
  <r>
    <x v="15"/>
    <x v="4"/>
    <x v="3"/>
    <n v="14"/>
    <n v="219"/>
    <n v="876"/>
    <n v="-4.4099807739999997E-2"/>
    <n v="0.40859985352"/>
    <n v="0.45269966126"/>
    <n v="0.15378084575000001"/>
    <n v="8.2523850999999995E-2"/>
    <n v="33.678005218499997"/>
    <n v="134.71202087700001"/>
    <x v="9"/>
  </r>
  <r>
    <x v="16"/>
    <x v="4"/>
    <x v="6"/>
    <n v="15"/>
    <n v="3071"/>
    <n v="3071"/>
    <n v="-20"/>
    <n v="16"/>
    <n v="36"/>
    <n v="8.4565288179700004E-3"/>
    <n v="3.4451954032100001"/>
    <n v="2597"/>
    <n v="25.96999999998587"/>
    <x v="0"/>
  </r>
  <r>
    <x v="16"/>
    <x v="4"/>
    <x v="6"/>
    <n v="17"/>
    <n v="711"/>
    <n v="2844"/>
    <n v="-0.32618522643999998"/>
    <n v="0.25474786758000001"/>
    <n v="0.58093309403000004"/>
    <n v="-5.1485252109999997E-2"/>
    <n v="6.2182445029999998E-2"/>
    <n v="-36.606014251700003"/>
    <n v="-146.42405700083998"/>
    <x v="1"/>
  </r>
  <r>
    <x v="17"/>
    <x v="5"/>
    <x v="9"/>
    <n v="16"/>
    <n v="21340"/>
    <n v="21340"/>
    <n v="-149"/>
    <n v="47"/>
    <n v="196"/>
    <n v="1.1759137769400001E-2"/>
    <n v="4.7474139346199999"/>
    <n v="25094"/>
    <n v="250.93999999899603"/>
    <x v="0"/>
  </r>
  <r>
    <x v="17"/>
    <x v="5"/>
    <x v="9"/>
    <n v="18"/>
    <n v="6568"/>
    <n v="26272"/>
    <n v="-0.74606800079000002"/>
    <n v="0.84976577759000005"/>
    <n v="1.5958337783800001"/>
    <n v="-5.049787344E-2"/>
    <n v="9.3107769699999995E-2"/>
    <n v="-331.67003274000001"/>
    <n v="-1326.68013101568"/>
    <x v="1"/>
  </r>
  <r>
    <x v="17"/>
    <x v="5"/>
    <x v="9"/>
    <n v="16"/>
    <n v="3423"/>
    <n v="13692"/>
    <n v="-1.2178993225100001"/>
    <n v="0.53607463837000002"/>
    <n v="1.75397396088"/>
    <n v="3.50619038E-3"/>
    <n v="9.985326186E-2"/>
    <n v="12.0016896725"/>
    <n v="48.006758682959997"/>
    <x v="2"/>
  </r>
  <r>
    <x v="17"/>
    <x v="5"/>
    <x v="9"/>
    <n v="15"/>
    <n v="4059"/>
    <n v="16236"/>
    <n v="-0.75"/>
    <n v="1.40999984741"/>
    <n v="2.15999984741"/>
    <n v="-1.323231343E-2"/>
    <n v="5.7364271600000002E-2"/>
    <n v="-53.709960222200003"/>
    <n v="-214.83984084948"/>
    <x v="3"/>
  </r>
  <r>
    <x v="17"/>
    <x v="5"/>
    <x v="9"/>
    <n v="15"/>
    <n v="4333"/>
    <n v="17332"/>
    <n v="-0.40999984741000001"/>
    <n v="0.55000019073999995"/>
    <n v="0.96000003815000001"/>
    <n v="1.4112631719999999E-2"/>
    <n v="4.4373501930000003E-2"/>
    <n v="61.150033235499997"/>
    <n v="244.60013297103998"/>
    <x v="4"/>
  </r>
  <r>
    <x v="17"/>
    <x v="5"/>
    <x v="9"/>
    <n v="16"/>
    <n v="4499"/>
    <n v="17996"/>
    <n v="-0.48000049590999999"/>
    <n v="0.45000028609999998"/>
    <n v="0.93000078201000003"/>
    <n v="-7.4127502599999999E-3"/>
    <n v="3.7517088019999999E-2"/>
    <n v="-33.349963426599999"/>
    <n v="-133.39985367896"/>
    <x v="5"/>
  </r>
  <r>
    <x v="17"/>
    <x v="5"/>
    <x v="9"/>
    <n v="15"/>
    <n v="7175"/>
    <n v="28700"/>
    <n v="-0.26000022888000002"/>
    <n v="0.88000011444000004"/>
    <n v="1.1400003433200001"/>
    <n v="4.6517074829999998E-2"/>
    <n v="4.7180083070000003E-2"/>
    <n v="333.76001191099999"/>
    <n v="1335.040047621"/>
    <x v="6"/>
  </r>
  <r>
    <x v="17"/>
    <x v="5"/>
    <x v="9"/>
    <n v="15"/>
    <n v="8130"/>
    <n v="32520"/>
    <n v="-0.41600036621000003"/>
    <n v="0.28800010680999999"/>
    <n v="0.70400047302000002"/>
    <n v="-1.4990356579999999E-2"/>
    <n v="4.3311509820000003E-2"/>
    <n v="-121.871598959"/>
    <n v="-487.48639598159997"/>
    <x v="7"/>
  </r>
  <r>
    <x v="17"/>
    <x v="5"/>
    <x v="9"/>
    <n v="15"/>
    <n v="15074"/>
    <n v="60296"/>
    <n v="-0.30699968338"/>
    <n v="0.42149925232000002"/>
    <n v="0.72849893570000002"/>
    <n v="1.395875324E-2"/>
    <n v="4.6250176109999999E-2"/>
    <n v="210.41424632100001"/>
    <n v="841.65698535903994"/>
    <x v="8"/>
  </r>
  <r>
    <x v="17"/>
    <x v="5"/>
    <x v="9"/>
    <n v="15"/>
    <n v="15312"/>
    <n v="61248"/>
    <n v="-0.76889991759999998"/>
    <n v="0.47919988631999999"/>
    <n v="1.24809980392"/>
    <n v="-2.029731546E-2"/>
    <n v="3.900174503E-2"/>
    <n v="-310.79249429700002"/>
    <n v="-1243.1699772940799"/>
    <x v="9"/>
  </r>
  <r>
    <x v="18"/>
    <x v="5"/>
    <x v="10"/>
    <n v="17"/>
    <n v="9783"/>
    <n v="9783"/>
    <n v="-53"/>
    <n v="74"/>
    <n v="127"/>
    <n v="6.8516814882999995E-3"/>
    <n v="6.3285325168400002"/>
    <n v="6703"/>
    <n v="67.030000000038896"/>
    <x v="0"/>
  </r>
  <r>
    <x v="18"/>
    <x v="5"/>
    <x v="10"/>
    <n v="19"/>
    <n v="1060"/>
    <n v="4240"/>
    <n v="-0.44710922241000001"/>
    <n v="0.78106594086000003"/>
    <n v="1.22817516327"/>
    <n v="-3.9003342500000003E-2"/>
    <n v="0.12490598662999999"/>
    <n v="-41.343543052699999"/>
    <n v="-165.3741722"/>
    <x v="1"/>
  </r>
  <r>
    <x v="18"/>
    <x v="5"/>
    <x v="10"/>
    <n v="17"/>
    <n v="2066"/>
    <n v="8264"/>
    <n v="-0.40277004241999997"/>
    <n v="0.63173198699999999"/>
    <n v="1.03450202942"/>
    <n v="1.27915489E-2"/>
    <n v="0.10496638921"/>
    <n v="26.427340030700002"/>
    <n v="105.7093601096"/>
    <x v="2"/>
  </r>
  <r>
    <x v="18"/>
    <x v="5"/>
    <x v="10"/>
    <n v="16"/>
    <n v="8870"/>
    <n v="35480"/>
    <n v="-0.53000068665"/>
    <n v="0.32999992370999998"/>
    <n v="0.86000061034999997"/>
    <n v="-1.7229998609999998E-2"/>
    <n v="6.144818766E-2"/>
    <n v="-152.83008766200001"/>
    <n v="-611.32035068279993"/>
    <x v="3"/>
  </r>
  <r>
    <x v="18"/>
    <x v="5"/>
    <x v="10"/>
    <n v="16"/>
    <n v="13672"/>
    <n v="54688"/>
    <n v="-0.28000020981000001"/>
    <n v="0.26999950409000001"/>
    <n v="0.54999971390000002"/>
    <n v="9.1486251000000001E-3"/>
    <n v="3.1571958550000001E-2"/>
    <n v="125.080002308"/>
    <n v="500.32000946879998"/>
    <x v="4"/>
  </r>
  <r>
    <x v="18"/>
    <x v="5"/>
    <x v="10"/>
    <n v="17"/>
    <n v="15759"/>
    <n v="63036"/>
    <n v="-0.68499994277999998"/>
    <n v="0.48750019074000001"/>
    <n v="1.17250013351"/>
    <n v="-1.0721236029999999E-2"/>
    <n v="4.1356387940000003E-2"/>
    <n v="-168.95595860500001"/>
    <n v="-675.82383438707996"/>
    <x v="5"/>
  </r>
  <r>
    <x v="18"/>
    <x v="5"/>
    <x v="10"/>
    <n v="16"/>
    <n v="19052"/>
    <n v="76208"/>
    <n v="-0.44000005722000002"/>
    <n v="0.47000026702999997"/>
    <n v="0.91000032424999999"/>
    <n v="4.0700191429999998E-2"/>
    <n v="3.6667459919999999E-2"/>
    <n v="775.42004704500005"/>
    <n v="3101.6801884974398"/>
    <x v="6"/>
  </r>
  <r>
    <x v="18"/>
    <x v="5"/>
    <x v="10"/>
    <n v="16"/>
    <n v="15054"/>
    <n v="60216"/>
    <n v="-0.62599945067999996"/>
    <n v="0.26500034332"/>
    <n v="0.89099979400999996"/>
    <n v="-1.2976844160000001E-2"/>
    <n v="6.3815301049999995E-2"/>
    <n v="-195.353411913"/>
    <n v="-781.41364793856008"/>
    <x v="7"/>
  </r>
  <r>
    <x v="18"/>
    <x v="5"/>
    <x v="10"/>
    <n v="16"/>
    <n v="22908"/>
    <n v="91632"/>
    <n v="-0.68779945373999996"/>
    <n v="0.63969993590999996"/>
    <n v="1.32749938965"/>
    <n v="2.5515724890000001E-2"/>
    <n v="6.2660342970000005E-2"/>
    <n v="584.514225721"/>
    <n v="2338.05690312048"/>
    <x v="8"/>
  </r>
  <r>
    <x v="18"/>
    <x v="5"/>
    <x v="10"/>
    <n v="16"/>
    <n v="11650"/>
    <n v="46600"/>
    <n v="-0.33640003204000002"/>
    <n v="0.30180025101000002"/>
    <n v="0.63820028304999998"/>
    <n v="-1.4861624679999999E-2"/>
    <n v="3.8583061010000003E-2"/>
    <n v="-173.13792753199999"/>
    <n v="-692.55171008799994"/>
    <x v="9"/>
  </r>
  <r>
    <x v="19"/>
    <x v="5"/>
    <x v="10"/>
    <n v="18"/>
    <n v="4652"/>
    <n v="4652"/>
    <n v="-35"/>
    <n v="21"/>
    <n v="56"/>
    <n v="3.0464316423000001E-2"/>
    <n v="3.42321404583"/>
    <n v="14172"/>
    <n v="141.71999999979602"/>
    <x v="0"/>
  </r>
  <r>
    <x v="19"/>
    <x v="5"/>
    <x v="10"/>
    <n v="20"/>
    <n v="1163"/>
    <n v="4652"/>
    <n v="-0.33374881744000001"/>
    <n v="8.2863807679999998E-2"/>
    <n v="0.41661262512000002"/>
    <n v="-9.3442532280000004E-2"/>
    <n v="5.3766304450000003E-2"/>
    <n v="-108.673665047"/>
    <n v="-434.69466016656003"/>
    <x v="1"/>
  </r>
  <r>
    <x v="19"/>
    <x v="5"/>
    <x v="10"/>
    <n v="18"/>
    <n v="7840"/>
    <n v="31360"/>
    <n v="-0.32053470612000001"/>
    <n v="0.52167987823999995"/>
    <n v="0.84221458434999996"/>
    <n v="-2.0343794379999999E-2"/>
    <n v="6.1128384469999998E-2"/>
    <n v="-159.49534797699999"/>
    <n v="-637.98139175680001"/>
    <x v="2"/>
  </r>
  <r>
    <x v="20"/>
    <x v="2"/>
    <x v="11"/>
    <n v="19"/>
    <n v="1918"/>
    <n v="1918"/>
    <n v="-79"/>
    <n v="89"/>
    <n v="168"/>
    <n v="-1.9697601668400001E-2"/>
    <n v="10.8607703541"/>
    <n v="-3778"/>
    <n v="-37.779999999991205"/>
    <x v="0"/>
  </r>
  <r>
    <x v="20"/>
    <x v="2"/>
    <x v="11"/>
    <n v="21"/>
    <n v="447"/>
    <n v="1788"/>
    <n v="-0.52273464202999997"/>
    <n v="0.39424324036000002"/>
    <n v="0.91697788239"/>
    <n v="-7.1596720600000004E-3"/>
    <n v="0.14959933084999999"/>
    <n v="-3.2003734111800002"/>
    <n v="-12.801493643280001"/>
    <x v="1"/>
  </r>
  <r>
    <x v="20"/>
    <x v="2"/>
    <x v="11"/>
    <n v="19"/>
    <n v="20"/>
    <n v="80"/>
    <n v="-3.1128883360000002E-2"/>
    <n v="0.27379798889000001"/>
    <n v="0.30492687224999998"/>
    <n v="8.2679986950000006E-2"/>
    <n v="7.0954317660000002E-2"/>
    <n v="1.6535997390699999"/>
    <n v="6.6143989560000005"/>
    <x v="2"/>
  </r>
  <r>
    <x v="20"/>
    <x v="2"/>
    <x v="11"/>
    <n v="18"/>
    <n v="31182"/>
    <n v="124728"/>
    <n v="-0.42000007629000002"/>
    <n v="0.5"/>
    <n v="0.92000007629000002"/>
    <n v="-7.0011562499999996E-3"/>
    <n v="4.8096432359999997E-2"/>
    <n v="-218.310054302"/>
    <n v="-873.24021674999995"/>
    <x v="5"/>
  </r>
  <r>
    <x v="20"/>
    <x v="2"/>
    <x v="11"/>
    <n v="17"/>
    <n v="12665"/>
    <n v="50660"/>
    <n v="-0.44000053406"/>
    <n v="0.61999988555999996"/>
    <n v="1.0600004196199999"/>
    <n v="3.5802609559999997E-2"/>
    <n v="3.9845209100000001E-2"/>
    <n v="453.44005012500003"/>
    <n v="1813.7602003095999"/>
    <x v="6"/>
  </r>
  <r>
    <x v="20"/>
    <x v="2"/>
    <x v="11"/>
    <n v="17"/>
    <n v="6992"/>
    <n v="27968"/>
    <n v="-0.50999927520999999"/>
    <n v="0.18700027465999999"/>
    <n v="0.69699954987000001"/>
    <n v="-2.499374931E-2"/>
    <n v="4.9418551960000001E-2"/>
    <n v="-174.756295204"/>
    <n v="-699.02518070207998"/>
    <x v="7"/>
  </r>
  <r>
    <x v="20"/>
    <x v="2"/>
    <x v="11"/>
    <n v="17"/>
    <n v="11992"/>
    <n v="47968"/>
    <n v="-0.11229991912999999"/>
    <n v="0.47519969940000001"/>
    <n v="0.58749961852999999"/>
    <n v="2.2674202559999999E-2"/>
    <n v="3.94768141E-2"/>
    <n v="271.90903711300001"/>
    <n v="1087.63614839808"/>
    <x v="8"/>
  </r>
  <r>
    <x v="20"/>
    <x v="2"/>
    <x v="11"/>
    <n v="17"/>
    <n v="11407"/>
    <n v="45628"/>
    <n v="-0.47369956969999999"/>
    <n v="0.22909927367999999"/>
    <n v="0.70279884337999998"/>
    <n v="-1.5973771370000001E-2"/>
    <n v="3.4004751110000002E-2"/>
    <n v="-182.21281003999999"/>
    <n v="-728.85124007036006"/>
    <x v="9"/>
  </r>
  <r>
    <x v="21"/>
    <x v="5"/>
    <x v="12"/>
    <n v="17"/>
    <n v="1026"/>
    <n v="4104"/>
    <n v="-0.19000053406"/>
    <n v="0.25"/>
    <n v="0.44000053406"/>
    <n v="5.9161962400000002E-3"/>
    <n v="3.7536068589999999E-2"/>
    <n v="6.0700173378000004"/>
    <n v="24.28006936896"/>
    <x v="4"/>
  </r>
  <r>
    <x v="21"/>
    <x v="5"/>
    <x v="12"/>
    <n v="19"/>
    <n v="10022"/>
    <n v="40088"/>
    <n v="-0.26000022888000002"/>
    <n v="0.31000041962000002"/>
    <n v="0.57000064849999998"/>
    <n v="1.963679649E-2"/>
    <n v="3.6915440959999997E-2"/>
    <n v="196.79997444200001"/>
    <n v="787.19989769111999"/>
    <x v="5"/>
  </r>
  <r>
    <x v="21"/>
    <x v="5"/>
    <x v="12"/>
    <n v="18"/>
    <n v="21000"/>
    <n v="84000"/>
    <n v="-0.56999969482000001"/>
    <n v="0.51000022887999996"/>
    <n v="1.07999992371"/>
    <n v="5.266523536E-2"/>
    <n v="4.848746651E-2"/>
    <n v="1105.9699425700001"/>
    <n v="4423.8797702399997"/>
    <x v="6"/>
  </r>
  <r>
    <x v="21"/>
    <x v="5"/>
    <x v="12"/>
    <n v="18"/>
    <n v="11766"/>
    <n v="47064"/>
    <n v="-0.47899913787999998"/>
    <n v="0.26300048828"/>
    <n v="0.74199962616000004"/>
    <n v="3.1582546899999999E-3"/>
    <n v="4.3755646820000001E-2"/>
    <n v="37.160024642899998"/>
    <n v="148.64009873015999"/>
    <x v="7"/>
  </r>
  <r>
    <x v="21"/>
    <x v="5"/>
    <x v="12"/>
    <n v="18"/>
    <n v="20053"/>
    <n v="80212"/>
    <n v="-0.20170021057000001"/>
    <n v="0.59809970856000005"/>
    <n v="0.79979991913000004"/>
    <n v="5.229690293E-2"/>
    <n v="5.3670322909999998E-2"/>
    <n v="1048.7097945200001"/>
    <n v="4194.8391778211599"/>
    <x v="8"/>
  </r>
  <r>
    <x v="21"/>
    <x v="5"/>
    <x v="12"/>
    <n v="18"/>
    <n v="24355"/>
    <n v="97420"/>
    <n v="-0.54390048981000005"/>
    <n v="0.49679946898999999"/>
    <n v="1.0406999588000001"/>
    <n v="1.4683886320000001E-2"/>
    <n v="5.627399517E-2"/>
    <n v="357.626051426"/>
    <n v="1430.5042052944"/>
    <x v="9"/>
  </r>
  <r>
    <x v="22"/>
    <x v="5"/>
    <x v="9"/>
    <n v="20"/>
    <n v="14017"/>
    <n v="14017"/>
    <n v="-32"/>
    <n v="47"/>
    <n v="79"/>
    <n v="1.08332738817E-2"/>
    <n v="4.0633377507899997"/>
    <n v="15185"/>
    <n v="151.84999999978891"/>
    <x v="0"/>
  </r>
  <r>
    <x v="22"/>
    <x v="5"/>
    <x v="9"/>
    <n v="22"/>
    <n v="3379"/>
    <n v="13516"/>
    <n v="-0.36525058746"/>
    <n v="0.19228076934999999"/>
    <n v="0.55753135680999999"/>
    <n v="-6.4927480740000001E-2"/>
    <n v="6.641340925E-2"/>
    <n v="-219.389957428"/>
    <n v="-877.55982968184003"/>
    <x v="1"/>
  </r>
  <r>
    <x v="22"/>
    <x v="5"/>
    <x v="9"/>
    <n v="20"/>
    <n v="1091"/>
    <n v="4364"/>
    <n v="-0.29778671265000001"/>
    <n v="0.27082061767999999"/>
    <n v="0.56860733031999999"/>
    <n v="-2.5014978720000001E-2"/>
    <n v="6.2557405859999998E-2"/>
    <n v="-27.2913417816"/>
    <n v="-109.16536713408"/>
    <x v="2"/>
  </r>
  <r>
    <x v="23"/>
    <x v="6"/>
    <x v="13"/>
    <n v="21"/>
    <n v="766439"/>
    <n v="766439"/>
    <n v="-146"/>
    <n v="210"/>
    <n v="356"/>
    <n v="-1.56878760084E-3"/>
    <n v="9.9131477996800008"/>
    <n v="-120238"/>
    <n v="-1202.3800000002088"/>
    <x v="0"/>
  </r>
  <r>
    <x v="23"/>
    <x v="6"/>
    <x v="13"/>
    <n v="23"/>
    <n v="211745"/>
    <n v="846980"/>
    <n v="-1.61361777782"/>
    <n v="1.8804469108599999"/>
    <n v="3.49406468868"/>
    <n v="-1.9541910169999999E-2"/>
    <n v="0.14321273969000001"/>
    <n v="-4137.9017684500004"/>
    <n v="-16551.6070757866"/>
    <x v="1"/>
  </r>
  <r>
    <x v="23"/>
    <x v="6"/>
    <x v="13"/>
    <n v="21"/>
    <n v="200872"/>
    <n v="803488"/>
    <n v="-1.66822767258"/>
    <n v="1.5"/>
    <n v="3.16822767258"/>
    <n v="1.5995225169999999E-2"/>
    <n v="0.11929860127"/>
    <n v="3212.99287069"/>
    <n v="12851.971481392959"/>
    <x v="2"/>
  </r>
  <r>
    <x v="23"/>
    <x v="6"/>
    <x v="13"/>
    <n v="17"/>
    <n v="210494"/>
    <n v="841976"/>
    <n v="-2.8899993896499998"/>
    <n v="2.0100002288800001"/>
    <n v="4.8999996185299999"/>
    <n v="-8.79494657E-3"/>
    <n v="8.7448074350000002E-2"/>
    <n v="-1851.28348231"/>
    <n v="-7405.1339332223197"/>
    <x v="3"/>
  </r>
  <r>
    <x v="23"/>
    <x v="6"/>
    <x v="13"/>
    <n v="18"/>
    <n v="214431"/>
    <n v="857724"/>
    <n v="-2.03999996185"/>
    <n v="1.99872636795"/>
    <n v="4.0387263298000002"/>
    <n v="-6.8714864500000004E-3"/>
    <n v="8.4515748939999996E-2"/>
    <n v="-1473.4597100000001"/>
    <n v="-5893.8388438398006"/>
    <x v="4"/>
  </r>
  <r>
    <x v="23"/>
    <x v="6"/>
    <x v="13"/>
    <n v="20"/>
    <n v="204785"/>
    <n v="819140"/>
    <n v="-1.64750003815"/>
    <n v="1.6899995803800001"/>
    <n v="3.3374996185299999"/>
    <n v="2.8360825600000001E-3"/>
    <n v="8.1944180290000002E-2"/>
    <n v="580.78716778800003"/>
    <n v="2323.1486681984002"/>
    <x v="5"/>
  </r>
  <r>
    <x v="23"/>
    <x v="6"/>
    <x v="13"/>
    <n v="19"/>
    <n v="239440"/>
    <n v="957760"/>
    <n v="-1.8600000143099999"/>
    <n v="1.90000009537"/>
    <n v="3.76000010967"/>
    <n v="5.1348104550000002E-2"/>
    <n v="9.0372343770000002E-2"/>
    <n v="12294.790153899999"/>
    <n v="49179.160613808002"/>
    <x v="6"/>
  </r>
  <r>
    <x v="23"/>
    <x v="6"/>
    <x v="13"/>
    <n v="19"/>
    <n v="237104"/>
    <n v="948416"/>
    <n v="-3.3229994773899998"/>
    <n v="1.91400051117"/>
    <n v="5.23699998856"/>
    <n v="-7.1146694969999993E-2"/>
    <n v="0.11442699403000001"/>
    <n v="-16869.1659631"/>
    <n v="-67476.66385666751"/>
    <x v="7"/>
  </r>
  <r>
    <x v="23"/>
    <x v="6"/>
    <x v="13"/>
    <n v="19"/>
    <n v="217923"/>
    <n v="871692"/>
    <n v="-1.20917129517"/>
    <n v="1.75449991226"/>
    <n v="2.96367120743"/>
    <n v="4.1752447540000001E-2"/>
    <n v="6.7787290309999998E-2"/>
    <n v="9098.8186242600004"/>
    <n v="36395.274501037682"/>
    <x v="8"/>
  </r>
  <r>
    <x v="23"/>
    <x v="6"/>
    <x v="13"/>
    <n v="19"/>
    <n v="237092"/>
    <n v="948368"/>
    <n v="-1.7371997833299999"/>
    <n v="1.42850017548"/>
    <n v="3.1656999587999999"/>
    <n v="-2.2587975869999999E-2"/>
    <n v="6.8724265630000003E-2"/>
    <n v="-5355.4283758399997"/>
    <n v="-21421.713499880159"/>
    <x v="9"/>
  </r>
  <r>
    <x v="24"/>
    <x v="6"/>
    <x v="13"/>
    <n v="22"/>
    <n v="734"/>
    <n v="734"/>
    <n v="-9"/>
    <n v="15"/>
    <n v="24"/>
    <n v="3.0531335149899998E-2"/>
    <n v="3.2592203713500001"/>
    <n v="2241"/>
    <n v="22.410000000026599"/>
    <x v="0"/>
  </r>
  <r>
    <x v="24"/>
    <x v="6"/>
    <x v="13"/>
    <n v="24"/>
    <n v="189"/>
    <n v="756"/>
    <n v="-0.42999744415000002"/>
    <n v="7.9817771910000002E-2"/>
    <n v="0.50981521606000002"/>
    <n v="-7.8079385099999996E-2"/>
    <n v="8.1968235249999993E-2"/>
    <n v="-14.7570037842"/>
    <n v="-59.028015135599993"/>
    <x v="1"/>
  </r>
  <r>
    <x v="24"/>
    <x v="6"/>
    <x v="13"/>
    <n v="22"/>
    <n v="1856"/>
    <n v="7424"/>
    <n v="-0.41237163544"/>
    <n v="0.53645324706999997"/>
    <n v="0.94882488250999997"/>
    <n v="4.34014612E-3"/>
    <n v="7.4460548210000005E-2"/>
    <n v="8.0553112030000005"/>
    <n v="32.22124479488"/>
    <x v="2"/>
  </r>
  <r>
    <x v="25"/>
    <x v="6"/>
    <x v="13"/>
    <n v="25"/>
    <n v="426"/>
    <n v="1704"/>
    <n v="-0.66320562363000002"/>
    <n v="0.45330524444999998"/>
    <n v="1.11651086807"/>
    <n v="3.886057457E-2"/>
    <n v="0.17190135291"/>
    <n v="16.554604768800001"/>
    <n v="66.218419067279996"/>
    <x v="1"/>
  </r>
  <r>
    <x v="25"/>
    <x v="6"/>
    <x v="13"/>
    <n v="23"/>
    <n v="17574"/>
    <n v="70296"/>
    <n v="-1.27627372742"/>
    <n v="0.66391849518000001"/>
    <n v="1.9401922225999999"/>
    <n v="2.6657715900000002E-3"/>
    <n v="0.14062508923"/>
    <n v="46.848269939399998"/>
    <n v="187.39307969064001"/>
    <x v="2"/>
  </r>
  <r>
    <x v="26"/>
    <x v="7"/>
    <x v="4"/>
    <n v="20"/>
    <n v="22"/>
    <n v="88"/>
    <n v="-0.32500004768000001"/>
    <n v="8.8999986650000001E-2"/>
    <n v="0.41400003432999999"/>
    <n v="-8.1681804220000001E-2"/>
    <n v="0.11340773622"/>
    <n v="-1.7969996929200001"/>
    <n v="-7.1879987713600002"/>
    <x v="7"/>
  </r>
  <r>
    <x v="26"/>
    <x v="7"/>
    <x v="4"/>
    <n v="20"/>
    <n v="20"/>
    <n v="80"/>
    <n v="-0.222900033"/>
    <n v="-4.6000480700000004E-3"/>
    <n v="0.21829998493"/>
    <n v="-0.12850000262"/>
    <n v="5.775165971E-2"/>
    <n v="-2.5700000524500002"/>
    <n v="-10.280000209600001"/>
    <x v="9"/>
  </r>
  <r>
    <x v="27"/>
    <x v="6"/>
    <x v="13"/>
    <n v="21"/>
    <n v="12"/>
    <n v="48"/>
    <n v="-3.8900136949999997E-2"/>
    <n v="8.3500027660000004E-2"/>
    <n v="0.1224001646"/>
    <n v="5.1083167400000004E-3"/>
    <n v="3.8501787740000001E-2"/>
    <n v="6.1299800869999997E-2"/>
    <n v="0.24519920352000002"/>
    <x v="9"/>
  </r>
  <r>
    <x v="28"/>
    <x v="7"/>
    <x v="13"/>
    <n v="19"/>
    <n v="51"/>
    <n v="204"/>
    <n v="-7.0000052450000003E-2"/>
    <n v="0.39999997615999999"/>
    <n v="0.47000002861000001"/>
    <n v="9.4191188910000001E-2"/>
    <n v="0.10027102465"/>
    <n v="4.80375063419"/>
    <n v="19.21500253764"/>
    <x v="3"/>
  </r>
  <r>
    <x v="28"/>
    <x v="7"/>
    <x v="13"/>
    <n v="20"/>
    <n v="25"/>
    <n v="100"/>
    <n v="-0.3899999857"/>
    <n v="0.26999998092999999"/>
    <n v="0.65999996662000004"/>
    <n v="-0.14200000763000001"/>
    <n v="0.14499653936000001"/>
    <n v="-3.5500001907300001"/>
    <n v="-14.200000763"/>
    <x v="4"/>
  </r>
  <r>
    <x v="29"/>
    <x v="8"/>
    <x v="13"/>
    <n v="24"/>
    <n v="57749"/>
    <n v="57749"/>
    <n v="-194"/>
    <n v="897"/>
    <n v="1091"/>
    <n v="0.15850490917599999"/>
    <n v="86.9752628249"/>
    <n v="915350"/>
    <n v="9153.500000004824"/>
    <x v="0"/>
  </r>
  <r>
    <x v="29"/>
    <x v="8"/>
    <x v="13"/>
    <n v="27"/>
    <n v="21386"/>
    <n v="85544"/>
    <n v="-2.5803546905500001"/>
    <n v="8.2749691009500008"/>
    <n v="10.8553237915"/>
    <n v="0.14417715649000001"/>
    <n v="0.71205633955000003"/>
    <n v="3083.3726687399999"/>
    <n v="12333.490674780562"/>
    <x v="1"/>
  </r>
  <r>
    <x v="29"/>
    <x v="8"/>
    <x v="13"/>
    <n v="26"/>
    <n v="21192"/>
    <n v="84768"/>
    <n v="-2.04789352417"/>
    <n v="1.6869926452599999"/>
    <n v="3.7348861694300002"/>
    <n v="2.504903386E-2"/>
    <n v="0.15113886417"/>
    <n v="530.83912563299998"/>
    <n v="2123.35650224448"/>
    <x v="2"/>
  </r>
  <r>
    <x v="29"/>
    <x v="8"/>
    <x v="13"/>
    <n v="20"/>
    <n v="21366"/>
    <n v="85464"/>
    <n v="-3.03999996185"/>
    <n v="2.2669792175299999"/>
    <n v="5.3069791793799999"/>
    <n v="-1.7532225919999998E-2"/>
    <n v="0.16228735590999999"/>
    <n v="-374.59353900000002"/>
    <n v="-1498.3741560268797"/>
    <x v="3"/>
  </r>
  <r>
    <x v="29"/>
    <x v="8"/>
    <x v="13"/>
    <n v="21"/>
    <n v="18229"/>
    <n v="72916"/>
    <n v="-1.5595240592999999"/>
    <n v="1.99608325958"/>
    <n v="3.5556073188799999"/>
    <n v="1.255992673E-2"/>
    <n v="0.10052695909000001"/>
    <n v="228.95490431799999"/>
    <n v="915.81961744468003"/>
    <x v="4"/>
  </r>
  <r>
    <x v="29"/>
    <x v="8"/>
    <x v="13"/>
    <n v="23"/>
    <n v="18229"/>
    <n v="72916"/>
    <n v="-5.0099997520399997"/>
    <n v="2.0099997520400001"/>
    <n v="7.0199995040900003"/>
    <n v="-1.107059134E-2"/>
    <n v="0.29517398065"/>
    <n v="-201.805809498"/>
    <n v="-807.22323814743993"/>
    <x v="5"/>
  </r>
  <r>
    <x v="29"/>
    <x v="8"/>
    <x v="13"/>
    <n v="21"/>
    <n v="18418"/>
    <n v="73672"/>
    <n v="-1.67000007629"/>
    <n v="5.0733337402299998"/>
    <n v="6.7433338165299999"/>
    <n v="5.8738690140000001E-2"/>
    <n v="0.29877805935000001"/>
    <n v="1081.849195"/>
    <n v="4327.3967799940801"/>
    <x v="6"/>
  </r>
  <r>
    <x v="29"/>
    <x v="8"/>
    <x v="13"/>
    <n v="22"/>
    <n v="17781"/>
    <n v="71124"/>
    <n v="-5.3569998741099996"/>
    <n v="3.3809990882899998"/>
    <n v="8.7379989624000007"/>
    <n v="-5.5524257860000002E-2"/>
    <n v="0.40525219380999999"/>
    <n v="-987.27682900399998"/>
    <n v="-3949.10731603464"/>
    <x v="7"/>
  </r>
  <r>
    <x v="29"/>
    <x v="8"/>
    <x v="13"/>
    <n v="21"/>
    <n v="18281"/>
    <n v="73124"/>
    <n v="-3.3448991775499999"/>
    <n v="2.2339997291599998"/>
    <n v="5.5788989067100001"/>
    <n v="1.8571261219999999E-2"/>
    <n v="0.19657276309999999"/>
    <n v="339.50122642500003"/>
    <n v="1358.0049054512799"/>
    <x v="8"/>
  </r>
  <r>
    <x v="29"/>
    <x v="8"/>
    <x v="13"/>
    <n v="22"/>
    <n v="18109"/>
    <n v="72436"/>
    <n v="-0.75219917297000005"/>
    <n v="0.82279992103999999"/>
    <n v="1.57499909401"/>
    <n v="-2.9769259280000002E-2"/>
    <n v="3.9332333400000002E-2"/>
    <n v="-539.09151625599998"/>
    <n v="-2156.3660652060803"/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5">
  <r>
    <x v="0"/>
    <n v="1"/>
    <n v="2343"/>
    <n v="2343"/>
    <n v="-75"/>
    <n v="279"/>
    <n v="354"/>
    <n v="0.30143832693099998"/>
    <n v="50.645270861999997"/>
    <n v="70627"/>
    <n v="706.26999999933298"/>
    <x v="0"/>
  </r>
  <r>
    <x v="1"/>
    <n v="2"/>
    <n v="68126"/>
    <n v="68126"/>
    <n v="-142"/>
    <n v="211"/>
    <n v="353"/>
    <n v="9.4517511669599999E-2"/>
    <n v="21.673022062000001"/>
    <n v="643910"/>
    <n v="6439.10000000317"/>
    <x v="0"/>
  </r>
  <r>
    <x v="2"/>
    <n v="3"/>
    <n v="43682"/>
    <n v="43682"/>
    <n v="-102"/>
    <n v="146"/>
    <n v="248"/>
    <n v="-9.1831875829900007E-3"/>
    <n v="13.2720773509"/>
    <n v="-40114"/>
    <n v="-401.14000000016921"/>
    <x v="0"/>
  </r>
  <r>
    <x v="3"/>
    <n v="4"/>
    <n v="71841"/>
    <n v="71841"/>
    <n v="-169"/>
    <n v="104"/>
    <n v="273"/>
    <n v="-4.5935468604299999E-2"/>
    <n v="11.323008188899999"/>
    <n v="-330005"/>
    <n v="-3300.0500000015163"/>
    <x v="0"/>
  </r>
  <r>
    <x v="4"/>
    <n v="5"/>
    <n v="28600"/>
    <n v="28600"/>
    <n v="-117"/>
    <n v="115"/>
    <n v="232"/>
    <n v="-3.9369580419600002E-2"/>
    <n v="9.9954033759800005"/>
    <n v="-112597"/>
    <n v="-1125.97000000056"/>
    <x v="0"/>
  </r>
  <r>
    <x v="5"/>
    <n v="6"/>
    <n v="402"/>
    <n v="402"/>
    <n v="-127"/>
    <n v="30"/>
    <n v="157"/>
    <n v="-0.12696517412899999"/>
    <n v="16.7488749993"/>
    <n v="-5104"/>
    <n v="-51.039999999857997"/>
    <x v="0"/>
  </r>
  <r>
    <x v="6"/>
    <n v="7"/>
    <n v="30160"/>
    <n v="30160"/>
    <n v="-111"/>
    <n v="393"/>
    <n v="504"/>
    <n v="0.138266909814"/>
    <n v="34.036998667699997"/>
    <n v="417013"/>
    <n v="4170.1299999902403"/>
    <x v="0"/>
  </r>
  <r>
    <x v="7"/>
    <n v="8"/>
    <n v="16263"/>
    <n v="16263"/>
    <n v="-53"/>
    <n v="26"/>
    <n v="79"/>
    <n v="9.0598290598300005E-3"/>
    <n v="4.2359631281599999"/>
    <n v="14734"/>
    <n v="147.34000000001529"/>
    <x v="0"/>
  </r>
  <r>
    <x v="8"/>
    <n v="9"/>
    <n v="2940"/>
    <n v="2940"/>
    <n v="-34"/>
    <n v="23"/>
    <n v="57"/>
    <n v="1.5646258503399998E-2"/>
    <n v="3.5992592344699998"/>
    <n v="4600"/>
    <n v="45.999999999995993"/>
    <x v="0"/>
  </r>
  <r>
    <x v="9"/>
    <n v="10"/>
    <n v="360907"/>
    <n v="360907"/>
    <n v="-188"/>
    <n v="1050"/>
    <n v="1238"/>
    <n v="3.1562277816699997"/>
    <n v="270.87380359299999"/>
    <n v="113910470"/>
    <n v="1139104.6999991746"/>
    <x v="0"/>
  </r>
  <r>
    <x v="10"/>
    <n v="11"/>
    <n v="6330"/>
    <n v="6330"/>
    <n v="-33"/>
    <n v="37"/>
    <n v="70"/>
    <n v="1.16145339652E-2"/>
    <n v="3.69614022299"/>
    <n v="7352"/>
    <n v="73.519999999715992"/>
    <x v="0"/>
  </r>
  <r>
    <x v="11"/>
    <n v="12"/>
    <n v="7733"/>
    <n v="7733"/>
    <n v="-71"/>
    <n v="47"/>
    <n v="118"/>
    <n v="1.7924479503399999E-2"/>
    <n v="4.5197939447"/>
    <n v="13861"/>
    <n v="138.60999999979219"/>
    <x v="0"/>
  </r>
  <r>
    <x v="12"/>
    <n v="13"/>
    <n v="28938"/>
    <n v="28938"/>
    <n v="-25"/>
    <n v="25"/>
    <n v="50"/>
    <n v="1.26771027714E-2"/>
    <n v="3.8853882577099998"/>
    <n v="36685"/>
    <n v="366.84999999877323"/>
    <x v="0"/>
  </r>
  <r>
    <x v="13"/>
    <n v="14"/>
    <n v="3080"/>
    <n v="3080"/>
    <n v="-54"/>
    <n v="48"/>
    <n v="102"/>
    <n v="-4.8701298701300001E-3"/>
    <n v="6.7494944620600004"/>
    <n v="-1500"/>
    <n v="-15.0000000000004"/>
    <x v="0"/>
  </r>
  <r>
    <x v="14"/>
    <n v="15"/>
    <n v="3071"/>
    <n v="3071"/>
    <n v="-20"/>
    <n v="16"/>
    <n v="36"/>
    <n v="8.4565288179700004E-3"/>
    <n v="3.4451954032100001"/>
    <n v="2597"/>
    <n v="25.96999999998587"/>
    <x v="0"/>
  </r>
  <r>
    <x v="15"/>
    <n v="16"/>
    <n v="21340"/>
    <n v="21340"/>
    <n v="-149"/>
    <n v="47"/>
    <n v="196"/>
    <n v="1.1759137769400001E-2"/>
    <n v="4.7474139346199999"/>
    <n v="25094"/>
    <n v="250.93999999899603"/>
    <x v="0"/>
  </r>
  <r>
    <x v="16"/>
    <n v="17"/>
    <n v="9783"/>
    <n v="9783"/>
    <n v="-53"/>
    <n v="74"/>
    <n v="127"/>
    <n v="6.8516814882999995E-3"/>
    <n v="6.3285325168400002"/>
    <n v="6703"/>
    <n v="67.030000000038896"/>
    <x v="0"/>
  </r>
  <r>
    <x v="17"/>
    <n v="18"/>
    <n v="4652"/>
    <n v="4652"/>
    <n v="-35"/>
    <n v="21"/>
    <n v="56"/>
    <n v="3.0464316423000001E-2"/>
    <n v="3.42321404583"/>
    <n v="14172"/>
    <n v="141.71999999979602"/>
    <x v="0"/>
  </r>
  <r>
    <x v="18"/>
    <n v="19"/>
    <n v="1918"/>
    <n v="1918"/>
    <n v="-79"/>
    <n v="89"/>
    <n v="168"/>
    <n v="-1.9697601668400001E-2"/>
    <n v="10.8607703541"/>
    <n v="-3778"/>
    <n v="-37.779999999991205"/>
    <x v="0"/>
  </r>
  <r>
    <x v="19"/>
    <n v="20"/>
    <n v="14017"/>
    <n v="14017"/>
    <n v="-32"/>
    <n v="47"/>
    <n v="79"/>
    <n v="1.08332738817E-2"/>
    <n v="4.0633377507899997"/>
    <n v="15185"/>
    <n v="151.84999999978891"/>
    <x v="0"/>
  </r>
  <r>
    <x v="20"/>
    <n v="21"/>
    <n v="766439"/>
    <n v="766439"/>
    <n v="-146"/>
    <n v="210"/>
    <n v="356"/>
    <n v="-1.56878760084E-3"/>
    <n v="9.9131477996800008"/>
    <n v="-120238"/>
    <n v="-1202.3800000002088"/>
    <x v="0"/>
  </r>
  <r>
    <x v="21"/>
    <n v="22"/>
    <n v="734"/>
    <n v="734"/>
    <n v="-9"/>
    <n v="15"/>
    <n v="24"/>
    <n v="3.0531335149899998E-2"/>
    <n v="3.2592203713500001"/>
    <n v="2241"/>
    <n v="22.410000000026599"/>
    <x v="0"/>
  </r>
  <r>
    <x v="22"/>
    <n v="24"/>
    <n v="57749"/>
    <n v="57749"/>
    <n v="-194"/>
    <n v="897"/>
    <n v="1091"/>
    <n v="0.15850490917599999"/>
    <n v="86.9752628249"/>
    <n v="915350"/>
    <n v="9153.500000004824"/>
    <x v="0"/>
  </r>
  <r>
    <x v="0"/>
    <n v="1"/>
    <n v="1446"/>
    <n v="5784"/>
    <n v="-1.3698825836199999"/>
    <n v="2.2961196899399998"/>
    <n v="3.6660022735600002"/>
    <n v="0.45746373091999998"/>
    <n v="0.44070738730999998"/>
    <n v="661.49255490300004"/>
    <n v="2645.97021964128"/>
    <x v="1"/>
  </r>
  <r>
    <x v="1"/>
    <n v="2"/>
    <n v="4134"/>
    <n v="16536"/>
    <n v="-2.43835926056"/>
    <n v="4.1461439132700004"/>
    <n v="6.5845031738299999"/>
    <n v="0.43363269135999999"/>
    <n v="0.47520674264000001"/>
    <n v="1792.63754606"/>
    <n v="7170.5501843289594"/>
    <x v="1"/>
  </r>
  <r>
    <x v="2"/>
    <n v="3"/>
    <n v="20363"/>
    <n v="81452"/>
    <n v="-0.99645137787000004"/>
    <n v="1.3408179283099999"/>
    <n v="2.3372693061800001"/>
    <n v="0.27033163533999999"/>
    <n v="0.30889889148999999"/>
    <n v="5504.7630903700001"/>
    <n v="22019.052361713679"/>
    <x v="1"/>
  </r>
  <r>
    <x v="3"/>
    <n v="4"/>
    <n v="10103"/>
    <n v="40412"/>
    <n v="-0.78174781799000004"/>
    <n v="1.09438896179"/>
    <n v="1.8761367797899999"/>
    <n v="5.4347199399999997E-2"/>
    <n v="0.18292950153000001"/>
    <n v="549.06975555400004"/>
    <n v="2196.2790221527998"/>
    <x v="1"/>
  </r>
  <r>
    <x v="4"/>
    <n v="5"/>
    <n v="17417"/>
    <n v="69668"/>
    <n v="-0.73070049286000005"/>
    <n v="1.13153934479"/>
    <n v="1.86223983765"/>
    <n v="1.9926201E-4"/>
    <n v="0.13584162547"/>
    <n v="3.4705464839900002"/>
    <n v="13.88218571268"/>
    <x v="1"/>
  </r>
  <r>
    <x v="5"/>
    <n v="6"/>
    <n v="91"/>
    <n v="364"/>
    <n v="-0.99505043029999996"/>
    <n v="0.24614715576000001"/>
    <n v="1.24119758606"/>
    <n v="-0.40922986544000001"/>
    <n v="0.23525102379999999"/>
    <n v="-37.239917755100002"/>
    <n v="-148.95967102016002"/>
    <x v="1"/>
  </r>
  <r>
    <x v="6"/>
    <n v="7"/>
    <n v="12260"/>
    <n v="49040"/>
    <n v="-3.17130565643"/>
    <n v="3.9954957962000002"/>
    <n v="7.1668014526399997"/>
    <n v="0.29637626654999999"/>
    <n v="0.56462319322999999"/>
    <n v="3633.57302785"/>
    <n v="14534.292111612"/>
    <x v="1"/>
  </r>
  <r>
    <x v="23"/>
    <n v="8"/>
    <n v="2545"/>
    <n v="10180"/>
    <n v="-3.8503432273899998"/>
    <n v="1.78856992722"/>
    <n v="5.6389131546"/>
    <n v="0.2816707597"/>
    <n v="0.84345988029999996"/>
    <n v="716.85208344499995"/>
    <n v="2867.4083337460002"/>
    <x v="1"/>
  </r>
  <r>
    <x v="7"/>
    <n v="9"/>
    <n v="5922"/>
    <n v="23688"/>
    <n v="-0.78144741058"/>
    <n v="1.4809923171999999"/>
    <n v="2.2624397277799999"/>
    <n v="6.8176762269999996E-2"/>
    <n v="0.27923466046000001"/>
    <n v="403.742786169"/>
    <n v="1614.9711446517599"/>
    <x v="1"/>
  </r>
  <r>
    <x v="8"/>
    <n v="10"/>
    <n v="881"/>
    <n v="3524"/>
    <n v="-0.82476711273000003"/>
    <n v="0.51628398895000005"/>
    <n v="1.34105110168"/>
    <n v="-3.7698559E-2"/>
    <n v="0.12874300558999999"/>
    <n v="-33.2124304771"/>
    <n v="-132.84972191599999"/>
    <x v="1"/>
  </r>
  <r>
    <x v="9"/>
    <n v="11"/>
    <n v="57586"/>
    <n v="230344"/>
    <n v="-3.4168944358800002"/>
    <n v="8.2769985198999994"/>
    <n v="11.693892955800001"/>
    <n v="0.41028670304999998"/>
    <n v="1.07141168304"/>
    <n v="23626.770081800001"/>
    <n v="94507.080327349191"/>
    <x v="1"/>
  </r>
  <r>
    <x v="10"/>
    <n v="12"/>
    <n v="2265"/>
    <n v="9060"/>
    <n v="-0.53690099715999995"/>
    <n v="1.1003198623699999"/>
    <n v="1.63722085953"/>
    <n v="-3.7868863439999997E-2"/>
    <n v="0.12783556116"/>
    <n v="-85.772975683200002"/>
    <n v="-343.09190276639998"/>
    <x v="1"/>
  </r>
  <r>
    <x v="11"/>
    <n v="13"/>
    <n v="1792"/>
    <n v="7168"/>
    <n v="-0.41020393372000002"/>
    <n v="0.30944347381999998"/>
    <n v="0.71964740753000001"/>
    <n v="-6.1339695139999997E-2"/>
    <n v="7.7682996549999994E-2"/>
    <n v="-109.92073369000001"/>
    <n v="-439.68293476352"/>
    <x v="1"/>
  </r>
  <r>
    <x v="12"/>
    <n v="14"/>
    <n v="7250"/>
    <n v="29000"/>
    <n v="-0.37765693665"/>
    <n v="0.21263933182"/>
    <n v="0.59029626846000005"/>
    <n v="-6.5337202240000003E-2"/>
    <n v="5.7418759569999998E-2"/>
    <n v="-473.69471621500003"/>
    <n v="-1894.7788649600002"/>
    <x v="1"/>
  </r>
  <r>
    <x v="13"/>
    <n v="15"/>
    <n v="895"/>
    <n v="3580"/>
    <n v="-0.69487524033000003"/>
    <n v="0.53054809570000006"/>
    <n v="1.22542333603"/>
    <n v="-6.92980995E-3"/>
    <n v="0.13076474234999999"/>
    <n v="-6.2021799087499998"/>
    <n v="-24.808719621000002"/>
    <x v="1"/>
  </r>
  <r>
    <x v="24"/>
    <n v="16"/>
    <n v="5034"/>
    <n v="20136"/>
    <n v="-0.17270755768000001"/>
    <n v="0.77029037475999995"/>
    <n v="0.94299793242999996"/>
    <n v="0.21619356896"/>
    <n v="0.13381590295000001"/>
    <n v="1088.31842613"/>
    <n v="4353.2737045785598"/>
    <x v="1"/>
  </r>
  <r>
    <x v="14"/>
    <n v="17"/>
    <n v="711"/>
    <n v="2844"/>
    <n v="-0.32618522643999998"/>
    <n v="0.25474786758000001"/>
    <n v="0.58093309403000004"/>
    <n v="-5.1485252109999997E-2"/>
    <n v="6.2182445029999998E-2"/>
    <n v="-36.606014251700003"/>
    <n v="-146.42405700083998"/>
    <x v="1"/>
  </r>
  <r>
    <x v="15"/>
    <n v="18"/>
    <n v="6568"/>
    <n v="26272"/>
    <n v="-0.74606800079000002"/>
    <n v="0.84976577759000005"/>
    <n v="1.5958337783800001"/>
    <n v="-5.049787344E-2"/>
    <n v="9.3107769699999995E-2"/>
    <n v="-331.67003274000001"/>
    <n v="-1326.68013101568"/>
    <x v="1"/>
  </r>
  <r>
    <x v="16"/>
    <n v="19"/>
    <n v="1060"/>
    <n v="4240"/>
    <n v="-0.44710922241000001"/>
    <n v="0.78106594086000003"/>
    <n v="1.22817516327"/>
    <n v="-3.9003342500000003E-2"/>
    <n v="0.12490598662999999"/>
    <n v="-41.343543052699999"/>
    <n v="-165.3741722"/>
    <x v="1"/>
  </r>
  <r>
    <x v="17"/>
    <n v="20"/>
    <n v="1163"/>
    <n v="4652"/>
    <n v="-0.33374881744000001"/>
    <n v="8.2863807679999998E-2"/>
    <n v="0.41661262512000002"/>
    <n v="-9.3442532280000004E-2"/>
    <n v="5.3766304450000003E-2"/>
    <n v="-108.673665047"/>
    <n v="-434.69466016656003"/>
    <x v="1"/>
  </r>
  <r>
    <x v="18"/>
    <n v="21"/>
    <n v="447"/>
    <n v="1788"/>
    <n v="-0.52273464202999997"/>
    <n v="0.39424324036000002"/>
    <n v="0.91697788239"/>
    <n v="-7.1596720600000004E-3"/>
    <n v="0.14959933084999999"/>
    <n v="-3.2003734111800002"/>
    <n v="-12.801493643280001"/>
    <x v="1"/>
  </r>
  <r>
    <x v="19"/>
    <n v="22"/>
    <n v="3379"/>
    <n v="13516"/>
    <n v="-0.36525058746"/>
    <n v="0.19228076934999999"/>
    <n v="0.55753135680999999"/>
    <n v="-6.4927480740000001E-2"/>
    <n v="6.641340925E-2"/>
    <n v="-219.389957428"/>
    <n v="-877.55982968184003"/>
    <x v="1"/>
  </r>
  <r>
    <x v="20"/>
    <n v="23"/>
    <n v="211745"/>
    <n v="846980"/>
    <n v="-1.61361777782"/>
    <n v="1.8804469108599999"/>
    <n v="3.49406468868"/>
    <n v="-1.9541910169999999E-2"/>
    <n v="0.14321273969000001"/>
    <n v="-4137.9017684500004"/>
    <n v="-16551.6070757866"/>
    <x v="1"/>
  </r>
  <r>
    <x v="21"/>
    <n v="24"/>
    <n v="189"/>
    <n v="756"/>
    <n v="-0.42999744415000002"/>
    <n v="7.9817771910000002E-2"/>
    <n v="0.50981521606000002"/>
    <n v="-7.8079385099999996E-2"/>
    <n v="8.1968235249999993E-2"/>
    <n v="-14.7570037842"/>
    <n v="-59.028015135599993"/>
    <x v="1"/>
  </r>
  <r>
    <x v="25"/>
    <n v="25"/>
    <n v="426"/>
    <n v="1704"/>
    <n v="-0.66320562363000002"/>
    <n v="0.45330524444999998"/>
    <n v="1.11651086807"/>
    <n v="3.886057457E-2"/>
    <n v="0.17190135291"/>
    <n v="16.554604768800001"/>
    <n v="66.218419067279996"/>
    <x v="1"/>
  </r>
  <r>
    <x v="22"/>
    <n v="27"/>
    <n v="21386"/>
    <n v="85544"/>
    <n v="-2.5803546905500001"/>
    <n v="8.2749691009500008"/>
    <n v="10.8553237915"/>
    <n v="0.14417715649000001"/>
    <n v="0.71205633955000003"/>
    <n v="3083.3726687399999"/>
    <n v="12333.490674780562"/>
    <x v="1"/>
  </r>
  <r>
    <x v="0"/>
    <n v="1"/>
    <n v="439"/>
    <n v="1756"/>
    <n v="-0.39185237885000002"/>
    <n v="0.85057497024999995"/>
    <n v="1.24242734909"/>
    <n v="9.9038313619999999E-2"/>
    <n v="0.2001230188"/>
    <n v="43.477819681200003"/>
    <n v="173.91127871672001"/>
    <x v="2"/>
  </r>
  <r>
    <x v="1"/>
    <n v="2"/>
    <n v="17647"/>
    <n v="70588"/>
    <n v="-1.52127170563"/>
    <n v="1.4678092002900001"/>
    <n v="2.9890809059099999"/>
    <n v="0.23869587457999999"/>
    <n v="0.33881567797000001"/>
    <n v="4212.2660987400004"/>
    <n v="16849.064394853041"/>
    <x v="2"/>
  </r>
  <r>
    <x v="2"/>
    <n v="3"/>
    <n v="18883"/>
    <n v="75532"/>
    <n v="-1.5199146270799999"/>
    <n v="1.52118301392"/>
    <n v="3.0410976409899999"/>
    <n v="0.20857510501000001"/>
    <n v="0.32693239401000002"/>
    <n v="3938.5237078700002"/>
    <n v="15754.094831615321"/>
    <x v="2"/>
  </r>
  <r>
    <x v="3"/>
    <n v="4"/>
    <n v="12067"/>
    <n v="48268"/>
    <n v="-0.67710781096999995"/>
    <n v="0.86281490325999999"/>
    <n v="1.53992271423"/>
    <n v="4.3893469050000002E-2"/>
    <n v="0.13866872743"/>
    <n v="529.66249108299996"/>
    <n v="2118.6499641054002"/>
    <x v="2"/>
  </r>
  <r>
    <x v="4"/>
    <n v="5"/>
    <n v="18579"/>
    <n v="74316"/>
    <n v="-0.71410942077999995"/>
    <n v="1.01011514664"/>
    <n v="1.7242245674100001"/>
    <n v="3.0399416830000001E-2"/>
    <n v="0.12844905387"/>
    <n v="564.79076528500002"/>
    <n v="2259.1630611382802"/>
    <x v="2"/>
  </r>
  <r>
    <x v="5"/>
    <n v="6"/>
    <n v="119"/>
    <n v="476"/>
    <n v="-0.61702156067000002"/>
    <n v="0.32084846497000002"/>
    <n v="0.93787002563999999"/>
    <n v="-9.7468312050000006E-2"/>
    <n v="0.14444176845000001"/>
    <n v="-11.598729133599999"/>
    <n v="-46.3949165358"/>
    <x v="2"/>
  </r>
  <r>
    <x v="6"/>
    <n v="7"/>
    <n v="10038"/>
    <n v="40152"/>
    <n v="-1.0862078666699999"/>
    <n v="1.37678909302"/>
    <n v="2.4629969596899999"/>
    <n v="2.2196083580000001E-2"/>
    <n v="0.27043290145999999"/>
    <n v="222.80428695699999"/>
    <n v="891.21714790416002"/>
    <x v="2"/>
  </r>
  <r>
    <x v="23"/>
    <n v="8"/>
    <n v="615"/>
    <n v="2460"/>
    <n v="-0.57789373397999999"/>
    <n v="0.89636373520000001"/>
    <n v="1.4742574691799999"/>
    <n v="0.30867056807999999"/>
    <n v="0.19209845222999999"/>
    <n v="189.83239936800001"/>
    <n v="759.32959747680002"/>
    <x v="2"/>
  </r>
  <r>
    <x v="7"/>
    <n v="9"/>
    <n v="5550"/>
    <n v="22200"/>
    <n v="-1.0510215759299999"/>
    <n v="0.68419456481999996"/>
    <n v="1.73521614075"/>
    <n v="-1.9446015319999999E-2"/>
    <n v="0.12542759114999999"/>
    <n v="-107.925384998"/>
    <n v="-431.701540104"/>
    <x v="2"/>
  </r>
  <r>
    <x v="8"/>
    <n v="10"/>
    <n v="532"/>
    <n v="2128"/>
    <n v="-0.50588226317999996"/>
    <n v="0.35820770264000001"/>
    <n v="0.86408996581999997"/>
    <n v="-3.0780979569999999E-2"/>
    <n v="0.10937757275"/>
    <n v="-16.375481128699999"/>
    <n v="-65.501924524960003"/>
    <x v="2"/>
  </r>
  <r>
    <x v="9"/>
    <n v="11"/>
    <n v="42390"/>
    <n v="169560"/>
    <n v="-2.31995105743"/>
    <n v="1.1357588768"/>
    <n v="3.4557099342300002"/>
    <n v="6.4504855319999999E-2"/>
    <n v="0.14146165230999999"/>
    <n v="2734.3608169600002"/>
    <n v="10937.4432680592"/>
    <x v="2"/>
  </r>
  <r>
    <x v="10"/>
    <n v="12"/>
    <n v="3128"/>
    <n v="12512"/>
    <n v="-1.07999992371"/>
    <n v="0.77321243285999997"/>
    <n v="1.8532123565700001"/>
    <n v="-1.264106221E-2"/>
    <n v="0.11506659776"/>
    <n v="-39.541242599500002"/>
    <n v="-158.16497037151998"/>
    <x v="2"/>
  </r>
  <r>
    <x v="11"/>
    <n v="13"/>
    <n v="1806"/>
    <n v="7224"/>
    <n v="-0.98868155478999997"/>
    <n v="0.49424123764"/>
    <n v="1.4829227924299999"/>
    <n v="7.1220218400000002E-3"/>
    <n v="0.12804028238000001"/>
    <n v="12.862371444700001"/>
    <n v="51.449485772160003"/>
    <x v="2"/>
  </r>
  <r>
    <x v="12"/>
    <n v="14"/>
    <n v="881"/>
    <n v="3524"/>
    <n v="-0.34974765778"/>
    <n v="0.37471294402999999"/>
    <n v="0.72446060181000005"/>
    <n v="-1.6445935790000001E-2"/>
    <n v="6.5091108470000006E-2"/>
    <n v="-14.488869428599999"/>
    <n v="-57.955477723960001"/>
    <x v="2"/>
  </r>
  <r>
    <x v="24"/>
    <n v="15"/>
    <n v="11318"/>
    <n v="45272"/>
    <n v="-0.90844249725000004"/>
    <n v="0.91335010529000005"/>
    <n v="1.82179260254"/>
    <n v="0.10622830032"/>
    <n v="9.6316947910000006E-2"/>
    <n v="1202.2919030200001"/>
    <n v="4809.1676120870397"/>
    <x v="2"/>
  </r>
  <r>
    <x v="15"/>
    <n v="16"/>
    <n v="3423"/>
    <n v="13692"/>
    <n v="-1.2178993225100001"/>
    <n v="0.53607463837000002"/>
    <n v="1.75397396088"/>
    <n v="3.50619038E-3"/>
    <n v="9.985326186E-2"/>
    <n v="12.0016896725"/>
    <n v="48.006758682959997"/>
    <x v="2"/>
  </r>
  <r>
    <x v="16"/>
    <n v="17"/>
    <n v="2066"/>
    <n v="8264"/>
    <n v="-0.40277004241999997"/>
    <n v="0.63173198699999999"/>
    <n v="1.03450202942"/>
    <n v="1.27915489E-2"/>
    <n v="0.10496638921"/>
    <n v="26.427340030700002"/>
    <n v="105.7093601096"/>
    <x v="2"/>
  </r>
  <r>
    <x v="17"/>
    <n v="18"/>
    <n v="7840"/>
    <n v="31360"/>
    <n v="-0.32053470612000001"/>
    <n v="0.52167987823999995"/>
    <n v="0.84221458434999996"/>
    <n v="-2.0343794379999999E-2"/>
    <n v="6.1128384469999998E-2"/>
    <n v="-159.49534797699999"/>
    <n v="-637.98139175680001"/>
    <x v="2"/>
  </r>
  <r>
    <x v="18"/>
    <n v="19"/>
    <n v="20"/>
    <n v="80"/>
    <n v="-3.1128883360000002E-2"/>
    <n v="0.27379798889000001"/>
    <n v="0.30492687224999998"/>
    <n v="8.2679986950000006E-2"/>
    <n v="7.0954317660000002E-2"/>
    <n v="1.6535997390699999"/>
    <n v="6.6143989560000005"/>
    <x v="2"/>
  </r>
  <r>
    <x v="19"/>
    <n v="20"/>
    <n v="1091"/>
    <n v="4364"/>
    <n v="-0.29778671265000001"/>
    <n v="0.27082061767999999"/>
    <n v="0.56860733031999999"/>
    <n v="-2.5014978720000001E-2"/>
    <n v="6.2557405859999998E-2"/>
    <n v="-27.2913417816"/>
    <n v="-109.16536713408"/>
    <x v="2"/>
  </r>
  <r>
    <x v="20"/>
    <n v="21"/>
    <n v="200872"/>
    <n v="803488"/>
    <n v="-1.66822767258"/>
    <n v="1.5"/>
    <n v="3.16822767258"/>
    <n v="1.5995225169999999E-2"/>
    <n v="0.11929860127"/>
    <n v="3212.99287069"/>
    <n v="12851.971481392959"/>
    <x v="2"/>
  </r>
  <r>
    <x v="21"/>
    <n v="22"/>
    <n v="1856"/>
    <n v="7424"/>
    <n v="-0.41237163544"/>
    <n v="0.53645324706999997"/>
    <n v="0.94882488250999997"/>
    <n v="4.34014612E-3"/>
    <n v="7.4460548210000005E-2"/>
    <n v="8.0553112030000005"/>
    <n v="32.22124479488"/>
    <x v="2"/>
  </r>
  <r>
    <x v="25"/>
    <n v="23"/>
    <n v="17574"/>
    <n v="70296"/>
    <n v="-1.27627372742"/>
    <n v="0.66391849518000001"/>
    <n v="1.9401922225999999"/>
    <n v="2.6657715900000002E-3"/>
    <n v="0.14062508923"/>
    <n v="46.848269939399998"/>
    <n v="187.39307969064001"/>
    <x v="2"/>
  </r>
  <r>
    <x v="22"/>
    <n v="26"/>
    <n v="21192"/>
    <n v="84768"/>
    <n v="-2.04789352417"/>
    <n v="1.6869926452599999"/>
    <n v="3.7348861694300002"/>
    <n v="2.504903386E-2"/>
    <n v="0.15113886417"/>
    <n v="530.83912563299998"/>
    <n v="2123.35650224448"/>
    <x v="2"/>
  </r>
  <r>
    <x v="0"/>
    <n v="1"/>
    <n v="3231"/>
    <n v="12924"/>
    <n v="-0.46000003815000001"/>
    <n v="0.98000001907000001"/>
    <n v="1.44000005722"/>
    <n v="0.18780563623999999"/>
    <n v="0.24098088953999999"/>
    <n v="606.800010681"/>
    <n v="2427.2000427657599"/>
    <x v="3"/>
  </r>
  <r>
    <x v="1"/>
    <n v="2"/>
    <n v="10805"/>
    <n v="43220"/>
    <n v="-0.36999988556000002"/>
    <n v="0.93000030517999999"/>
    <n v="1.3000001907300001"/>
    <n v="0.24585932785"/>
    <n v="0.24765117106000001"/>
    <n v="2656.5100374200001"/>
    <n v="10626.040149677001"/>
    <x v="3"/>
  </r>
  <r>
    <x v="2"/>
    <n v="3"/>
    <n v="12687"/>
    <n v="50748"/>
    <n v="-0.54000091552999996"/>
    <n v="0.88000011444000004"/>
    <n v="1.4200010299700001"/>
    <n v="0.18060062067999999"/>
    <n v="0.22339177788"/>
    <n v="2291.2800745999998"/>
    <n v="9165.1202982686391"/>
    <x v="3"/>
  </r>
  <r>
    <x v="3"/>
    <n v="4"/>
    <n v="9480"/>
    <n v="37920"/>
    <n v="-0.83999991416999997"/>
    <n v="0.63999986648999996"/>
    <n v="1.47999978065"/>
    <n v="1.9274256579999999E-2"/>
    <n v="8.2906334730000003E-2"/>
    <n v="182.719952345"/>
    <n v="730.87980951359998"/>
    <x v="3"/>
  </r>
  <r>
    <x v="4"/>
    <n v="5"/>
    <n v="27249"/>
    <n v="108996"/>
    <n v="-0.51000022887999996"/>
    <n v="0.69999980927000005"/>
    <n v="1.21000003815"/>
    <n v="1.855443872E-2"/>
    <n v="8.265595329E-2"/>
    <n v="505.58990073199999"/>
    <n v="2022.3596027251201"/>
    <x v="3"/>
  </r>
  <r>
    <x v="5"/>
    <n v="6"/>
    <n v="124"/>
    <n v="496"/>
    <n v="-0.39999961852999999"/>
    <n v="0.22999954223999999"/>
    <n v="0.62999916076999996"/>
    <n v="-0.13169350162999999"/>
    <n v="9.7531751370000003E-2"/>
    <n v="-16.3299942017"/>
    <n v="-65.319976808479993"/>
    <x v="3"/>
  </r>
  <r>
    <x v="6"/>
    <n v="7"/>
    <n v="10919"/>
    <n v="43676"/>
    <n v="-1.15000009537"/>
    <n v="0.94999980927000005"/>
    <n v="2.0999999046300002"/>
    <n v="2.2545101769999999E-2"/>
    <n v="0.20624306134000001"/>
    <n v="246.16996622100001"/>
    <n v="984.67986490651992"/>
    <x v="3"/>
  </r>
  <r>
    <x v="23"/>
    <n v="8"/>
    <n v="625"/>
    <n v="2500"/>
    <n v="-8.9999675749999994E-2"/>
    <n v="1.26999998093"/>
    <n v="1.3599996566799999"/>
    <n v="0.30441599655000001"/>
    <n v="0.14211325261999999"/>
    <n v="190.25999784499999"/>
    <n v="761.039991375"/>
    <x v="3"/>
  </r>
  <r>
    <x v="7"/>
    <n v="9"/>
    <n v="15980"/>
    <n v="63920"/>
    <n v="-1.9799995422400001"/>
    <n v="0.67999982833999995"/>
    <n v="2.65999937057"/>
    <n v="-0.12703332001000001"/>
    <n v="0.16786312073000001"/>
    <n v="-2029.9924538099999"/>
    <n v="-8119.9698150392005"/>
    <x v="3"/>
  </r>
  <r>
    <x v="8"/>
    <n v="10"/>
    <n v="1155"/>
    <n v="4620"/>
    <n v="-0.54999971390000002"/>
    <n v="0.38999986649000001"/>
    <n v="0.93999958037999998"/>
    <n v="-2.3411255169999999E-2"/>
    <n v="4.2462690630000001E-2"/>
    <n v="-27.039999723400001"/>
    <n v="-108.1599988854"/>
    <x v="3"/>
  </r>
  <r>
    <x v="9"/>
    <n v="11"/>
    <n v="42364"/>
    <n v="169456"/>
    <n v="-0.31999969482000001"/>
    <n v="0.61000013351000004"/>
    <n v="0.92999982833999995"/>
    <n v="9.1174098999999998E-3"/>
    <n v="5.8342078649999997E-2"/>
    <n v="386.24995279299998"/>
    <n v="1544.9998120144"/>
    <x v="3"/>
  </r>
  <r>
    <x v="10"/>
    <n v="12"/>
    <n v="8358"/>
    <n v="33432"/>
    <n v="-1.38000011444"/>
    <n v="0.51999998092999999"/>
    <n v="1.90000009537"/>
    <n v="-4.870489175E-2"/>
    <n v="0.10334519487"/>
    <n v="-407.07548522899998"/>
    <n v="-1628.3019409860001"/>
    <x v="3"/>
  </r>
  <r>
    <x v="11"/>
    <n v="13"/>
    <n v="2364"/>
    <n v="9456"/>
    <n v="-0.76999950408999995"/>
    <n v="0.53999996184999999"/>
    <n v="1.3099994659400001"/>
    <n v="-3.5304567129999999E-2"/>
    <n v="9.7837611419999998E-2"/>
    <n v="-83.459996700299996"/>
    <n v="-333.83998678128"/>
    <x v="3"/>
  </r>
  <r>
    <x v="24"/>
    <n v="14"/>
    <n v="11898"/>
    <n v="47592"/>
    <n v="-0.21000003815000001"/>
    <n v="0.73999977112000004"/>
    <n v="0.94999980927000005"/>
    <n v="4.339637013E-2"/>
    <n v="8.5805513959999996E-2"/>
    <n v="516.33001184499994"/>
    <n v="2065.32004722696"/>
    <x v="3"/>
  </r>
  <r>
    <x v="15"/>
    <n v="15"/>
    <n v="4059"/>
    <n v="16236"/>
    <n v="-0.75"/>
    <n v="1.40999984741"/>
    <n v="2.15999984741"/>
    <n v="-1.323231343E-2"/>
    <n v="5.7364271600000002E-2"/>
    <n v="-53.709960222200003"/>
    <n v="-214.83984084948"/>
    <x v="3"/>
  </r>
  <r>
    <x v="16"/>
    <n v="16"/>
    <n v="8870"/>
    <n v="35480"/>
    <n v="-0.53000068665"/>
    <n v="0.32999992370999998"/>
    <n v="0.86000061034999997"/>
    <n v="-1.7229998609999998E-2"/>
    <n v="6.144818766E-2"/>
    <n v="-152.83008766200001"/>
    <n v="-611.32035068279993"/>
    <x v="3"/>
  </r>
  <r>
    <x v="20"/>
    <n v="17"/>
    <n v="210494"/>
    <n v="841976"/>
    <n v="-2.8899993896499998"/>
    <n v="2.0100002288800001"/>
    <n v="4.8999996185299999"/>
    <n v="-8.79494657E-3"/>
    <n v="8.7448074350000002E-2"/>
    <n v="-1851.28348231"/>
    <n v="-7405.1339332223197"/>
    <x v="3"/>
  </r>
  <r>
    <x v="26"/>
    <n v="19"/>
    <n v="51"/>
    <n v="204"/>
    <n v="-7.0000052450000003E-2"/>
    <n v="0.39999997615999999"/>
    <n v="0.47000002861000001"/>
    <n v="9.4191188910000001E-2"/>
    <n v="0.10027102465"/>
    <n v="4.80375063419"/>
    <n v="19.21500253764"/>
    <x v="3"/>
  </r>
  <r>
    <x v="22"/>
    <n v="20"/>
    <n v="21366"/>
    <n v="85464"/>
    <n v="-3.03999996185"/>
    <n v="2.2669792175299999"/>
    <n v="5.3069791793799999"/>
    <n v="-1.7532225919999998E-2"/>
    <n v="0.16228735590999999"/>
    <n v="-374.59353900000002"/>
    <n v="-1498.3741560268797"/>
    <x v="3"/>
  </r>
  <r>
    <x v="0"/>
    <n v="1"/>
    <n v="4459"/>
    <n v="17836"/>
    <n v="-0.53999996184999999"/>
    <n v="1.26999998093"/>
    <n v="1.80999994278"/>
    <n v="0.33671450733000002"/>
    <n v="0.31818642688999998"/>
    <n v="1501.40998816"/>
    <n v="6005.6399527378808"/>
    <x v="4"/>
  </r>
  <r>
    <x v="1"/>
    <n v="2"/>
    <n v="17005"/>
    <n v="68020"/>
    <n v="-0.61000013351000004"/>
    <n v="1.7699995040900001"/>
    <n v="2.3799996376000001"/>
    <n v="0.32969185188"/>
    <n v="0.33843596198999998"/>
    <n v="5606.4099411999996"/>
    <n v="22425.6397648776"/>
    <x v="4"/>
  </r>
  <r>
    <x v="2"/>
    <n v="3"/>
    <n v="16901"/>
    <n v="67604"/>
    <n v="-0.42000007629000002"/>
    <n v="1.09999990463"/>
    <n v="1.51999998093"/>
    <n v="9.7652801799999994E-2"/>
    <n v="0.18299408324999999"/>
    <n v="1650.43000317"/>
    <n v="6601.7200128872"/>
    <x v="4"/>
  </r>
  <r>
    <x v="3"/>
    <n v="4"/>
    <n v="5468"/>
    <n v="21872"/>
    <n v="-0.61999893188999999"/>
    <n v="0.54999923705999998"/>
    <n v="1.1699981689500001"/>
    <n v="-1.391002324E-2"/>
    <n v="5.9479583849999997E-2"/>
    <n v="-76.060007095299994"/>
    <n v="-304.24002830527996"/>
    <x v="4"/>
  </r>
  <r>
    <x v="4"/>
    <n v="5"/>
    <n v="25784"/>
    <n v="103136"/>
    <n v="-0.55000019073999995"/>
    <n v="0.59000015259000005"/>
    <n v="1.1400003433200001"/>
    <n v="-2.711371739E-2"/>
    <n v="6.532900472E-2"/>
    <n v="-699.10008907300005"/>
    <n v="-2796.4003567350401"/>
    <x v="4"/>
  </r>
  <r>
    <x v="5"/>
    <n v="6"/>
    <n v="556"/>
    <n v="2224"/>
    <n v="-1.3599996566799999"/>
    <n v="0.60000038147000001"/>
    <n v="1.96000003815"/>
    <n v="-0.15798563451"/>
    <n v="0.23098763594999999"/>
    <n v="-87.840012788799996"/>
    <n v="-351.36005115024"/>
    <x v="4"/>
  </r>
  <r>
    <x v="6"/>
    <n v="7"/>
    <n v="17407"/>
    <n v="69628"/>
    <n v="-0.98000001907000001"/>
    <n v="1.5800004005399999"/>
    <n v="2.5600004196200001"/>
    <n v="0.14230309758000001"/>
    <n v="0.43861860419999998"/>
    <n v="2477.0700194800002"/>
    <n v="9908.2800783002403"/>
    <x v="4"/>
  </r>
  <r>
    <x v="23"/>
    <n v="8"/>
    <n v="530"/>
    <n v="2120"/>
    <n v="-0.59000015259000005"/>
    <n v="0.90000009537000003"/>
    <n v="1.4900002479600001"/>
    <n v="0.35626415937"/>
    <n v="0.18867466467999999"/>
    <n v="188.820004463"/>
    <n v="755.28001786439995"/>
    <x v="4"/>
  </r>
  <r>
    <x v="7"/>
    <n v="9"/>
    <n v="8575"/>
    <n v="34300"/>
    <n v="-0.47999954224000002"/>
    <n v="0.55000019073999995"/>
    <n v="1.0299997329699999"/>
    <n v="6.0897971199999996E-3"/>
    <n v="5.129096105E-2"/>
    <n v="52.2200102806"/>
    <n v="208.880041216"/>
    <x v="4"/>
  </r>
  <r>
    <x v="8"/>
    <n v="10"/>
    <n v="174"/>
    <n v="696"/>
    <n v="-0.25999999046"/>
    <n v="0.32000017166"/>
    <n v="0.58000016213000005"/>
    <n v="2.896549373E-2"/>
    <n v="7.1671910189999993E-2"/>
    <n v="5.0399959087399999"/>
    <n v="20.15998363608"/>
    <x v="4"/>
  </r>
  <r>
    <x v="9"/>
    <n v="11"/>
    <n v="15581"/>
    <n v="62324"/>
    <n v="-0.31999969482000001"/>
    <n v="0.60999965668"/>
    <n v="0.92999935150000002"/>
    <n v="5.5152428689999998E-2"/>
    <n v="7.1588453519999998E-2"/>
    <n v="859.32999134099998"/>
    <n v="3437.3199656755601"/>
    <x v="4"/>
  </r>
  <r>
    <x v="10"/>
    <n v="12"/>
    <n v="9146"/>
    <n v="36584"/>
    <n v="-0.41000080108999998"/>
    <n v="0.26999998092999999"/>
    <n v="0.68000078201000003"/>
    <n v="6.4684052499999999E-3"/>
    <n v="3.3267510700000003E-2"/>
    <n v="59.160034418099997"/>
    <n v="236.64013766599999"/>
    <x v="4"/>
  </r>
  <r>
    <x v="11"/>
    <n v="13"/>
    <n v="2111"/>
    <n v="8444"/>
    <n v="-0.31999969482000001"/>
    <n v="0.21000003815000001"/>
    <n v="0.52999973297000003"/>
    <n v="6.2482132299999998E-3"/>
    <n v="4.069903666E-2"/>
    <n v="13.189978122699999"/>
    <n v="52.759912514119996"/>
    <x v="4"/>
  </r>
  <r>
    <x v="24"/>
    <n v="14"/>
    <n v="26666"/>
    <n v="106664"/>
    <n v="-0.36999988556000002"/>
    <n v="0.78000020980999996"/>
    <n v="1.15000009537"/>
    <n v="2.2515938480000001E-2"/>
    <n v="6.4694213789999996E-2"/>
    <n v="600.41001558300002"/>
    <n v="2401.6400620307199"/>
    <x v="4"/>
  </r>
  <r>
    <x v="15"/>
    <n v="15"/>
    <n v="4333"/>
    <n v="17332"/>
    <n v="-0.40999984741000001"/>
    <n v="0.55000019073999995"/>
    <n v="0.96000003815000001"/>
    <n v="1.4112631719999999E-2"/>
    <n v="4.4373501930000003E-2"/>
    <n v="61.150033235499997"/>
    <n v="244.60013297103998"/>
    <x v="4"/>
  </r>
  <r>
    <x v="16"/>
    <n v="16"/>
    <n v="13672"/>
    <n v="54688"/>
    <n v="-0.28000020981000001"/>
    <n v="0.26999950409000001"/>
    <n v="0.54999971390000002"/>
    <n v="9.1486251000000001E-3"/>
    <n v="3.1571958550000001E-2"/>
    <n v="125.080002308"/>
    <n v="500.32000946879998"/>
    <x v="4"/>
  </r>
  <r>
    <x v="27"/>
    <n v="17"/>
    <n v="1026"/>
    <n v="4104"/>
    <n v="-0.19000053406"/>
    <n v="0.25"/>
    <n v="0.44000053406"/>
    <n v="5.9161962400000002E-3"/>
    <n v="3.7536068589999999E-2"/>
    <n v="6.0700173378000004"/>
    <n v="24.28006936896"/>
    <x v="4"/>
  </r>
  <r>
    <x v="20"/>
    <n v="18"/>
    <n v="214431"/>
    <n v="857724"/>
    <n v="-2.03999996185"/>
    <n v="1.99872636795"/>
    <n v="4.0387263298000002"/>
    <n v="-6.8714864500000004E-3"/>
    <n v="8.4515748939999996E-2"/>
    <n v="-1473.4597100000001"/>
    <n v="-5893.8388438398006"/>
    <x v="4"/>
  </r>
  <r>
    <x v="26"/>
    <n v="20"/>
    <n v="25"/>
    <n v="100"/>
    <n v="-0.3899999857"/>
    <n v="0.26999998092999999"/>
    <n v="0.65999996662000004"/>
    <n v="-0.14200000763000001"/>
    <n v="0.14499653936000001"/>
    <n v="-3.5500001907300001"/>
    <n v="-14.200000763"/>
    <x v="4"/>
  </r>
  <r>
    <x v="22"/>
    <n v="21"/>
    <n v="18229"/>
    <n v="72916"/>
    <n v="-1.5595240592999999"/>
    <n v="1.99608325958"/>
    <n v="3.5556073188799999"/>
    <n v="1.255992673E-2"/>
    <n v="0.10052695909000001"/>
    <n v="228.95490431799999"/>
    <n v="915.81961744468003"/>
    <x v="4"/>
  </r>
  <r>
    <x v="0"/>
    <n v="1"/>
    <n v="705"/>
    <n v="2820"/>
    <n v="-1.9999980930000001E-2"/>
    <n v="1.48000001907"/>
    <n v="1.5"/>
    <n v="0.70988655225999997"/>
    <n v="0.22516751759"/>
    <n v="500.47001934100001"/>
    <n v="2001.8800773731998"/>
    <x v="5"/>
  </r>
  <r>
    <x v="1"/>
    <n v="2"/>
    <n v="15482"/>
    <n v="61928"/>
    <n v="-0.35999965668"/>
    <n v="2"/>
    <n v="2.3599996566799999"/>
    <n v="0.47502196213999998"/>
    <n v="0.22149992656"/>
    <n v="7354.2900178399996"/>
    <n v="29417.160071405917"/>
    <x v="5"/>
  </r>
  <r>
    <x v="2"/>
    <n v="3"/>
    <n v="33209"/>
    <n v="132836"/>
    <n v="-0.59999942780000004"/>
    <n v="1.07999992371"/>
    <n v="1.6799993515"/>
    <n v="0.14892137925000001"/>
    <n v="0.17462170588000001"/>
    <n v="4945.5300836599999"/>
    <n v="19782.120334053001"/>
    <x v="5"/>
  </r>
  <r>
    <x v="3"/>
    <n v="4"/>
    <n v="16531"/>
    <n v="66124"/>
    <n v="-0.40999984741000001"/>
    <n v="0.65999984740999995"/>
    <n v="1.0699996948199999"/>
    <n v="6.8885125899999997E-2"/>
    <n v="9.1616701640000006E-2"/>
    <n v="1138.7400162199999"/>
    <n v="4554.9600650115999"/>
    <x v="5"/>
  </r>
  <r>
    <x v="4"/>
    <n v="5"/>
    <n v="19143"/>
    <n v="76572"/>
    <n v="-0.29999923705999998"/>
    <n v="0.72999954223999997"/>
    <n v="1.0299987793000001"/>
    <n v="2.062633401E-2"/>
    <n v="5.6432810360000002E-2"/>
    <n v="394.84991192799998"/>
    <n v="1579.3996478137201"/>
    <x v="5"/>
  </r>
  <r>
    <x v="5"/>
    <n v="6"/>
    <n v="710"/>
    <n v="2840"/>
    <n v="-1.0200004577599999"/>
    <n v="0.28000020981000001"/>
    <n v="1.30000066757"/>
    <n v="-0.15398590934"/>
    <n v="0.18907716463999999"/>
    <n v="-109.32999563200001"/>
    <n v="-437.31998252560004"/>
    <x v="5"/>
  </r>
  <r>
    <x v="6"/>
    <n v="7"/>
    <n v="7976"/>
    <n v="31904"/>
    <n v="-1.0499997138999999"/>
    <n v="1.82999992371"/>
    <n v="2.8799996376000001"/>
    <n v="0.10419221704999999"/>
    <n v="0.36697265204000001"/>
    <n v="831.03712320299996"/>
    <n v="3324.1484927632"/>
    <x v="5"/>
  </r>
  <r>
    <x v="23"/>
    <n v="8"/>
    <n v="850"/>
    <n v="3400"/>
    <n v="-0.19999980927"/>
    <n v="0.81999969482000001"/>
    <n v="1.0199995040900001"/>
    <n v="0.32314117376000001"/>
    <n v="0.15604566655999999"/>
    <n v="274.66999769199998"/>
    <n v="1098.679990784"/>
    <x v="5"/>
  </r>
  <r>
    <x v="7"/>
    <n v="9"/>
    <n v="1772"/>
    <n v="7088"/>
    <n v="-0.25999975204999998"/>
    <n v="0.25"/>
    <n v="0.50999975205000003"/>
    <n v="-9.7008998699999998E-3"/>
    <n v="4.6048972399999999E-2"/>
    <n v="-17.1899945736"/>
    <n v="-68.759978278559998"/>
    <x v="5"/>
  </r>
  <r>
    <x v="8"/>
    <n v="10"/>
    <n v="243"/>
    <n v="972"/>
    <n v="-8.0000877380000002E-2"/>
    <n v="0.36000061035000003"/>
    <n v="0.44000148772999997"/>
    <n v="5.032921034E-2"/>
    <n v="8.1411786070000006E-2"/>
    <n v="12.229998111700001"/>
    <n v="48.919992450480002"/>
    <x v="5"/>
  </r>
  <r>
    <x v="9"/>
    <n v="11"/>
    <n v="5038"/>
    <n v="20152"/>
    <n v="-0.23000049590999999"/>
    <n v="0.51000022887999996"/>
    <n v="0.74000072479000001"/>
    <n v="7.1349750680000004E-2"/>
    <n v="5.3288860780000002E-2"/>
    <n v="359.460043907"/>
    <n v="1437.84017570336"/>
    <x v="5"/>
  </r>
  <r>
    <x v="10"/>
    <n v="12"/>
    <n v="2609"/>
    <n v="10436"/>
    <n v="-0.25"/>
    <n v="0.25"/>
    <n v="0.5"/>
    <n v="1.090456198E-2"/>
    <n v="4.7178186009999998E-2"/>
    <n v="28.450002193500001"/>
    <n v="113.80000882328"/>
    <x v="5"/>
  </r>
  <r>
    <x v="11"/>
    <n v="13"/>
    <n v="7350"/>
    <n v="29400"/>
    <n v="-0.23999977112000001"/>
    <n v="0.23999977112000001"/>
    <n v="0.47999954224000002"/>
    <n v="-2.1564652300000002E-3"/>
    <n v="3.1703821209999997E-2"/>
    <n v="-15.850019455"/>
    <n v="-63.400077762000002"/>
    <x v="5"/>
  </r>
  <r>
    <x v="24"/>
    <n v="15"/>
    <n v="5985"/>
    <n v="23940"/>
    <n v="-0.25"/>
    <n v="0.39999961852999999"/>
    <n v="0.64999961852999999"/>
    <n v="6.8015039459999996E-2"/>
    <n v="5.8930343119999999E-2"/>
    <n v="407.07001113899997"/>
    <n v="1628.2800446724"/>
    <x v="5"/>
  </r>
  <r>
    <x v="15"/>
    <n v="16"/>
    <n v="4499"/>
    <n v="17996"/>
    <n v="-0.48000049590999999"/>
    <n v="0.45000028609999998"/>
    <n v="0.93000078201000003"/>
    <n v="-7.4127502599999999E-3"/>
    <n v="3.7517088019999999E-2"/>
    <n v="-33.349963426599999"/>
    <n v="-133.39985367896"/>
    <x v="5"/>
  </r>
  <r>
    <x v="16"/>
    <n v="17"/>
    <n v="15759"/>
    <n v="63036"/>
    <n v="-0.68499994277999998"/>
    <n v="0.48750019074000001"/>
    <n v="1.17250013351"/>
    <n v="-1.0721236029999999E-2"/>
    <n v="4.1356387940000003E-2"/>
    <n v="-168.95595860500001"/>
    <n v="-675.82383438707996"/>
    <x v="5"/>
  </r>
  <r>
    <x v="18"/>
    <n v="18"/>
    <n v="31182"/>
    <n v="124728"/>
    <n v="-0.42000007629000002"/>
    <n v="0.5"/>
    <n v="0.92000007629000002"/>
    <n v="-7.0011562499999996E-3"/>
    <n v="4.8096432359999997E-2"/>
    <n v="-218.310054302"/>
    <n v="-873.24021674999995"/>
    <x v="5"/>
  </r>
  <r>
    <x v="27"/>
    <n v="19"/>
    <n v="10022"/>
    <n v="40088"/>
    <n v="-0.26000022888000002"/>
    <n v="0.31000041962000002"/>
    <n v="0.57000064849999998"/>
    <n v="1.963679649E-2"/>
    <n v="3.6915440959999997E-2"/>
    <n v="196.79997444200001"/>
    <n v="787.19989769111999"/>
    <x v="5"/>
  </r>
  <r>
    <x v="20"/>
    <n v="20"/>
    <n v="204785"/>
    <n v="819140"/>
    <n v="-1.64750003815"/>
    <n v="1.6899995803800001"/>
    <n v="3.3374996185299999"/>
    <n v="2.8360825600000001E-3"/>
    <n v="8.1944180290000002E-2"/>
    <n v="580.78716778800003"/>
    <n v="2323.1486681984002"/>
    <x v="5"/>
  </r>
  <r>
    <x v="22"/>
    <n v="23"/>
    <n v="18229"/>
    <n v="72916"/>
    <n v="-5.0099997520399997"/>
    <n v="2.0099997520400001"/>
    <n v="7.0199995040900003"/>
    <n v="-1.107059134E-2"/>
    <n v="0.29517398065"/>
    <n v="-201.805809498"/>
    <n v="-807.22323814743993"/>
    <x v="5"/>
  </r>
  <r>
    <x v="0"/>
    <n v="1"/>
    <n v="574"/>
    <n v="2296"/>
    <n v="-0.36999988556000002"/>
    <n v="1.07999992371"/>
    <n v="1.4499998092699999"/>
    <n v="0.16520904289999999"/>
    <n v="0.25491585046999998"/>
    <n v="94.829990625400001"/>
    <n v="379.3199624984"/>
    <x v="6"/>
  </r>
  <r>
    <x v="1"/>
    <n v="2"/>
    <n v="1303"/>
    <n v="5212"/>
    <n v="-1.36999988556"/>
    <n v="2.5100002288800001"/>
    <n v="3.88000011444"/>
    <n v="0.23559479611"/>
    <n v="0.49880218158"/>
    <n v="306.98001933099999"/>
    <n v="1227.9200773253201"/>
    <x v="6"/>
  </r>
  <r>
    <x v="2"/>
    <n v="3"/>
    <n v="17798"/>
    <n v="71192"/>
    <n v="-1.0699996948199999"/>
    <n v="1.37000083923"/>
    <n v="2.4400005340600002"/>
    <n v="0.22437676121"/>
    <n v="0.19286645444"/>
    <n v="3993.45759606"/>
    <n v="15973.830384062319"/>
    <x v="6"/>
  </r>
  <r>
    <x v="3"/>
    <n v="4"/>
    <n v="16907"/>
    <n v="67628"/>
    <n v="-0.90999984740999995"/>
    <n v="0.8700003624"/>
    <n v="1.7800002098100001"/>
    <n v="6.191725403E-2"/>
    <n v="8.8230724400000002E-2"/>
    <n v="1046.83501387"/>
    <n v="4187.3400555408398"/>
    <x v="6"/>
  </r>
  <r>
    <x v="4"/>
    <n v="5"/>
    <n v="15643"/>
    <n v="62572"/>
    <n v="-1.0600004196199999"/>
    <n v="0.89999961852999999"/>
    <n v="1.96000003815"/>
    <n v="4.18493905E-2"/>
    <n v="6.8983912130000005E-2"/>
    <n v="654.65001559300003"/>
    <n v="2618.6000623660002"/>
    <x v="6"/>
  </r>
  <r>
    <x v="5"/>
    <n v="6"/>
    <n v="1086"/>
    <n v="4344"/>
    <n v="-0.83000087737999995"/>
    <n v="0.90999984740999995"/>
    <n v="1.74000072479"/>
    <n v="-6.709944642E-2"/>
    <n v="0.17373579852000001"/>
    <n v="-72.869998812700004"/>
    <n v="-291.47999524848001"/>
    <x v="6"/>
  </r>
  <r>
    <x v="6"/>
    <n v="7"/>
    <n v="5144"/>
    <n v="20576"/>
    <n v="-1.5099997520399999"/>
    <n v="0.94000053405999995"/>
    <n v="2.4500002860999999"/>
    <n v="7.1135238400000002E-3"/>
    <n v="0.15411581869999999"/>
    <n v="36.591966628999998"/>
    <n v="146.36786653184001"/>
    <x v="6"/>
  </r>
  <r>
    <x v="23"/>
    <n v="8"/>
    <n v="694"/>
    <n v="2776"/>
    <n v="-0.59999990462999997"/>
    <n v="1.0199995040900001"/>
    <n v="1.61999940872"/>
    <n v="0.22381843475999999"/>
    <n v="0.19301707956"/>
    <n v="155.32999372500001"/>
    <n v="621.31997489375999"/>
    <x v="6"/>
  </r>
  <r>
    <x v="7"/>
    <n v="9"/>
    <n v="1063"/>
    <n v="4252"/>
    <n v="-0.26999998092999999"/>
    <n v="0.28999996184999999"/>
    <n v="0.55999994277999998"/>
    <n v="5.5352755349999998E-2"/>
    <n v="6.6494264720000001E-2"/>
    <n v="58.839978933300003"/>
    <n v="235.3599157482"/>
    <x v="6"/>
  </r>
  <r>
    <x v="8"/>
    <n v="10"/>
    <n v="153"/>
    <n v="612"/>
    <n v="-0.25"/>
    <n v="0.21999931335"/>
    <n v="0.46999931335"/>
    <n v="3.2483627590000001E-2"/>
    <n v="7.1127955160000006E-2"/>
    <n v="4.96999502182"/>
    <n v="19.87998008508"/>
    <x v="6"/>
  </r>
  <r>
    <x v="9"/>
    <n v="11"/>
    <n v="4734"/>
    <n v="18936"/>
    <n v="-0.55625009537000003"/>
    <n v="0.51000022887999996"/>
    <n v="1.0662503242500001"/>
    <n v="6.5697876569999994E-2"/>
    <n v="5.028304167E-2"/>
    <n v="311.01374769199998"/>
    <n v="1244.0549907295199"/>
    <x v="6"/>
  </r>
  <r>
    <x v="10"/>
    <n v="12"/>
    <n v="2386"/>
    <n v="9544"/>
    <n v="-0.31000041962000002"/>
    <n v="0.39999985695000001"/>
    <n v="0.71000027656999998"/>
    <n v="4.1240578129999997E-2"/>
    <n v="4.2535572719999998E-2"/>
    <n v="98.400019407299993"/>
    <n v="393.60007767271998"/>
    <x v="6"/>
  </r>
  <r>
    <x v="11"/>
    <n v="13"/>
    <n v="9359"/>
    <n v="37436"/>
    <n v="-0.23999977112000001"/>
    <n v="0.31999969482000001"/>
    <n v="0.55999946594000005"/>
    <n v="3.9028735119999998E-2"/>
    <n v="3.5395095350000003E-2"/>
    <n v="365.26993203199999"/>
    <n v="1461.0797279523199"/>
    <x v="6"/>
  </r>
  <r>
    <x v="24"/>
    <n v="14"/>
    <n v="7485"/>
    <n v="29940"/>
    <n v="-0.5"/>
    <n v="1.9199995994600001"/>
    <n v="2.4199995994600001"/>
    <n v="0.13816254092999999"/>
    <n v="0.12498485715"/>
    <n v="1034.14661884"/>
    <n v="4136.5864754442"/>
    <x v="6"/>
  </r>
  <r>
    <x v="15"/>
    <n v="15"/>
    <n v="7175"/>
    <n v="28700"/>
    <n v="-0.26000022888000002"/>
    <n v="0.88000011444000004"/>
    <n v="1.1400003433200001"/>
    <n v="4.6517074829999998E-2"/>
    <n v="4.7180083070000003E-2"/>
    <n v="333.76001191099999"/>
    <n v="1335.040047621"/>
    <x v="6"/>
  </r>
  <r>
    <x v="16"/>
    <n v="16"/>
    <n v="19052"/>
    <n v="76208"/>
    <n v="-0.44000005722000002"/>
    <n v="0.47000026702999997"/>
    <n v="0.91000032424999999"/>
    <n v="4.0700191429999998E-2"/>
    <n v="3.6667459919999999E-2"/>
    <n v="775.42004704500005"/>
    <n v="3101.6801884974398"/>
    <x v="6"/>
  </r>
  <r>
    <x v="18"/>
    <n v="17"/>
    <n v="12665"/>
    <n v="50660"/>
    <n v="-0.44000053406"/>
    <n v="0.61999988555999996"/>
    <n v="1.0600004196199999"/>
    <n v="3.5802609559999997E-2"/>
    <n v="3.9845209100000001E-2"/>
    <n v="453.44005012500003"/>
    <n v="1813.7602003095999"/>
    <x v="6"/>
  </r>
  <r>
    <x v="27"/>
    <n v="18"/>
    <n v="21000"/>
    <n v="84000"/>
    <n v="-0.56999969482000001"/>
    <n v="0.51000022887999996"/>
    <n v="1.07999992371"/>
    <n v="5.266523536E-2"/>
    <n v="4.848746651E-2"/>
    <n v="1105.9699425700001"/>
    <n v="4423.8797702399997"/>
    <x v="6"/>
  </r>
  <r>
    <x v="20"/>
    <n v="19"/>
    <n v="239440"/>
    <n v="957760"/>
    <n v="-1.8600000143099999"/>
    <n v="1.90000009537"/>
    <n v="3.76000010967"/>
    <n v="5.1348104550000002E-2"/>
    <n v="9.0372343770000002E-2"/>
    <n v="12294.790153899999"/>
    <n v="49179.160613808002"/>
    <x v="6"/>
  </r>
  <r>
    <x v="22"/>
    <n v="21"/>
    <n v="18418"/>
    <n v="73672"/>
    <n v="-1.67000007629"/>
    <n v="5.0733337402299998"/>
    <n v="6.7433338165299999"/>
    <n v="5.8738690140000001E-2"/>
    <n v="0.29877805935000001"/>
    <n v="1081.849195"/>
    <n v="4327.3967799940801"/>
    <x v="6"/>
  </r>
  <r>
    <x v="0"/>
    <n v="1"/>
    <n v="1096"/>
    <n v="4384"/>
    <n v="-0.55699968338000005"/>
    <n v="1.34800004959"/>
    <n v="1.9049997329699999"/>
    <n v="0.60459670055000003"/>
    <n v="0.27901417527"/>
    <n v="662.63798379900004"/>
    <n v="2650.5519352112001"/>
    <x v="7"/>
  </r>
  <r>
    <x v="1"/>
    <n v="2"/>
    <n v="12229"/>
    <n v="48916"/>
    <n v="-0.56099987029999998"/>
    <n v="1.4224996566799999"/>
    <n v="1.98349952698"/>
    <n v="0.44611316581999999"/>
    <n v="0.23348962918999999"/>
    <n v="5455.5179047600004"/>
    <n v="21822.071619251121"/>
    <x v="7"/>
  </r>
  <r>
    <x v="2"/>
    <n v="3"/>
    <n v="20877"/>
    <n v="83508"/>
    <n v="-0.81599950789999998"/>
    <n v="1.1920003890999999"/>
    <n v="2.0079998969999999"/>
    <n v="0.13116748831"/>
    <n v="0.16424113881999999"/>
    <n v="2738.3836534000002"/>
    <n v="10953.53461379148"/>
    <x v="7"/>
  </r>
  <r>
    <x v="3"/>
    <n v="4"/>
    <n v="26057"/>
    <n v="104228"/>
    <n v="-1.5"/>
    <n v="0.99900054932000004"/>
    <n v="2.4990005493199998"/>
    <n v="1.9017262409999999E-2"/>
    <n v="8.2421286369999999E-2"/>
    <n v="495.53280663499999"/>
    <n v="1982.13122646948"/>
    <x v="7"/>
  </r>
  <r>
    <x v="4"/>
    <n v="5"/>
    <n v="17593"/>
    <n v="70372"/>
    <n v="-0.52999973297000003"/>
    <n v="0.52299880981000002"/>
    <n v="1.0529985427899999"/>
    <n v="-2.3816404530000002E-2"/>
    <n v="5.1662308949999999E-2"/>
    <n v="-419.00200486199998"/>
    <n v="-1676.0080195851601"/>
    <x v="7"/>
  </r>
  <r>
    <x v="5"/>
    <n v="6"/>
    <n v="869"/>
    <n v="3476"/>
    <n v="-1.3189992904700001"/>
    <n v="0.92599964142000002"/>
    <n v="2.2449989318800001"/>
    <n v="-0.17881471378"/>
    <n v="0.246584725"/>
    <n v="-155.38998627699999"/>
    <n v="-621.55994509927996"/>
    <x v="7"/>
  </r>
  <r>
    <x v="6"/>
    <n v="7"/>
    <n v="4419"/>
    <n v="17676"/>
    <n v="-1.46199989319"/>
    <n v="1.6809997558600001"/>
    <n v="3.1429996490500001"/>
    <n v="0.15048698462999999"/>
    <n v="0.43020578446000002"/>
    <n v="665.00198507300001"/>
    <n v="2660.0079403198797"/>
    <x v="7"/>
  </r>
  <r>
    <x v="23"/>
    <n v="8"/>
    <n v="572"/>
    <n v="2288"/>
    <n v="-0.22000026703"/>
    <n v="1.1820001602200001"/>
    <n v="1.40200042725"/>
    <n v="0.34995280028999998"/>
    <n v="0.20045686759"/>
    <n v="200.173001766"/>
    <n v="800.6920070635199"/>
    <x v="7"/>
  </r>
  <r>
    <x v="7"/>
    <n v="9"/>
    <n v="389"/>
    <n v="1556"/>
    <n v="-0.40299987792999997"/>
    <n v="0.13700008391999999"/>
    <n v="0.53999996184999999"/>
    <n v="-1.2205692670000001E-2"/>
    <n v="5.5656893839999999E-2"/>
    <n v="-4.7480144500700003"/>
    <n v="-18.992057794520001"/>
    <x v="7"/>
  </r>
  <r>
    <x v="8"/>
    <n v="10"/>
    <n v="36"/>
    <n v="144"/>
    <n v="-6.900024414E-2"/>
    <n v="8.0999374390000003E-2"/>
    <n v="0.14999961852999999"/>
    <n v="-7.2779258100000004E-3"/>
    <n v="3.9457850949999998E-2"/>
    <n v="-0.26200532913000002"/>
    <n v="-1.0480213166400001"/>
    <x v="7"/>
  </r>
  <r>
    <x v="9"/>
    <n v="11"/>
    <n v="1581"/>
    <n v="6324"/>
    <n v="-0.38399982451999998"/>
    <n v="0.3170003891"/>
    <n v="0.70100021361999998"/>
    <n v="2.9607742099999998E-3"/>
    <n v="5.6532210409999999E-2"/>
    <n v="4.6809840202300004"/>
    <n v="18.72393610404"/>
    <x v="7"/>
  </r>
  <r>
    <x v="10"/>
    <n v="12"/>
    <n v="792"/>
    <n v="3168"/>
    <n v="-0.40399932860999999"/>
    <n v="0.24499988555999999"/>
    <n v="0.64899921416999995"/>
    <n v="-1.7986136860000002E-2"/>
    <n v="5.4947479530000003E-2"/>
    <n v="-14.2450203896"/>
    <n v="-56.980081572480003"/>
    <x v="7"/>
  </r>
  <r>
    <x v="11"/>
    <n v="13"/>
    <n v="5616"/>
    <n v="22464"/>
    <n v="-0.56999969482000001"/>
    <n v="0.20599937438999999"/>
    <n v="0.77599906920999995"/>
    <n v="-2.730660654E-2"/>
    <n v="4.6880485020000001E-2"/>
    <n v="-153.35390233999999"/>
    <n v="-613.41560931456002"/>
    <x v="7"/>
  </r>
  <r>
    <x v="24"/>
    <n v="14"/>
    <n v="6689"/>
    <n v="26756"/>
    <n v="-0.40299987792999997"/>
    <n v="0.33600044251"/>
    <n v="0.73900032043999997"/>
    <n v="1.5641363450000001E-2"/>
    <n v="6.2172744510000003E-2"/>
    <n v="104.625080109"/>
    <n v="418.50032046820002"/>
    <x v="7"/>
  </r>
  <r>
    <x v="15"/>
    <n v="15"/>
    <n v="8130"/>
    <n v="32520"/>
    <n v="-0.41600036621000003"/>
    <n v="0.28800010680999999"/>
    <n v="0.70400047302000002"/>
    <n v="-1.4990356579999999E-2"/>
    <n v="4.3311509820000003E-2"/>
    <n v="-121.871598959"/>
    <n v="-487.48639598159997"/>
    <x v="7"/>
  </r>
  <r>
    <x v="16"/>
    <n v="16"/>
    <n v="15054"/>
    <n v="60216"/>
    <n v="-0.62599945067999996"/>
    <n v="0.26500034332"/>
    <n v="0.89099979400999996"/>
    <n v="-1.2976844160000001E-2"/>
    <n v="6.3815301049999995E-2"/>
    <n v="-195.353411913"/>
    <n v="-781.41364793856008"/>
    <x v="7"/>
  </r>
  <r>
    <x v="18"/>
    <n v="17"/>
    <n v="6992"/>
    <n v="27968"/>
    <n v="-0.50999927520999999"/>
    <n v="0.18700027465999999"/>
    <n v="0.69699954987000001"/>
    <n v="-2.499374931E-2"/>
    <n v="4.9418551960000001E-2"/>
    <n v="-174.756295204"/>
    <n v="-699.02518070207998"/>
    <x v="7"/>
  </r>
  <r>
    <x v="27"/>
    <n v="18"/>
    <n v="11766"/>
    <n v="47064"/>
    <n v="-0.47899913787999998"/>
    <n v="0.26300048828"/>
    <n v="0.74199962616000004"/>
    <n v="3.1582546899999999E-3"/>
    <n v="4.3755646820000001E-2"/>
    <n v="37.160024642899998"/>
    <n v="148.64009873015999"/>
    <x v="7"/>
  </r>
  <r>
    <x v="20"/>
    <n v="19"/>
    <n v="237104"/>
    <n v="948416"/>
    <n v="-3.3229994773899998"/>
    <n v="1.91400051117"/>
    <n v="5.23699998856"/>
    <n v="-7.1146694969999993E-2"/>
    <n v="0.11442699403000001"/>
    <n v="-16869.1659631"/>
    <n v="-67476.66385666751"/>
    <x v="7"/>
  </r>
  <r>
    <x v="28"/>
    <n v="20"/>
    <n v="22"/>
    <n v="88"/>
    <n v="-0.32500004768000001"/>
    <n v="8.8999986650000001E-2"/>
    <n v="0.41400003432999999"/>
    <n v="-8.1681804220000001E-2"/>
    <n v="0.11340773622"/>
    <n v="-1.7969996929200001"/>
    <n v="-7.1879987713600002"/>
    <x v="7"/>
  </r>
  <r>
    <x v="22"/>
    <n v="22"/>
    <n v="17781"/>
    <n v="71124"/>
    <n v="-5.3569998741099996"/>
    <n v="3.3809990882899998"/>
    <n v="8.7379989624000007"/>
    <n v="-5.5524257860000002E-2"/>
    <n v="0.40525219380999999"/>
    <n v="-987.27682900399998"/>
    <n v="-3949.10731603464"/>
    <x v="7"/>
  </r>
  <r>
    <x v="0"/>
    <n v="1"/>
    <n v="1354"/>
    <n v="5416"/>
    <n v="-1.5910997390699999"/>
    <n v="1.4244003295900001"/>
    <n v="3.0155000686600002"/>
    <n v="0.38665681434999999"/>
    <n v="0.28021334204999998"/>
    <n v="523.53332662599996"/>
    <n v="2094.1333065196"/>
    <x v="8"/>
  </r>
  <r>
    <x v="1"/>
    <n v="2"/>
    <n v="5810"/>
    <n v="23240"/>
    <n v="-0.53919887543"/>
    <n v="1.2393999099699999"/>
    <n v="1.7785987854"/>
    <n v="0.34699536222999999"/>
    <n v="0.16594120102000001"/>
    <n v="2016.04305458"/>
    <n v="8064.1722182251997"/>
    <x v="8"/>
  </r>
  <r>
    <x v="2"/>
    <n v="3"/>
    <n v="15936"/>
    <n v="63744"/>
    <n v="-1.5200004577599999"/>
    <n v="1.1923999786399999"/>
    <n v="2.7124004363999998"/>
    <n v="0.15369818126000001"/>
    <n v="0.16048339728"/>
    <n v="2449.3342165899999"/>
    <n v="9797.3368662374414"/>
    <x v="8"/>
  </r>
  <r>
    <x v="3"/>
    <n v="4"/>
    <n v="27548"/>
    <n v="110192"/>
    <n v="-2.20789909363"/>
    <n v="0.83599948882999997"/>
    <n v="3.0438985824599998"/>
    <n v="6.0258159649999997E-2"/>
    <n v="8.9601450030000002E-2"/>
    <n v="1659.9917819499999"/>
    <n v="6639.9671281527999"/>
    <x v="8"/>
  </r>
  <r>
    <x v="4"/>
    <n v="5"/>
    <n v="16529"/>
    <n v="66116"/>
    <n v="-0.51809978484999997"/>
    <n v="0.53610038757"/>
    <n v="1.0542001724200001"/>
    <n v="3.4355928950000003E-2"/>
    <n v="5.1106215869999999E-2"/>
    <n v="567.86914968500002"/>
    <n v="2271.4765984582"/>
    <x v="8"/>
  </r>
  <r>
    <x v="5"/>
    <n v="6"/>
    <n v="1080"/>
    <n v="4320"/>
    <n v="-1.0159997940100001"/>
    <n v="0.41530036926000002"/>
    <n v="1.43130016327"/>
    <n v="-6.9699593939999999E-2"/>
    <n v="0.16878446277"/>
    <n v="-75.275561451900003"/>
    <n v="-301.10224582080002"/>
    <x v="8"/>
  </r>
  <r>
    <x v="6"/>
    <n v="7"/>
    <n v="5446"/>
    <n v="21784"/>
    <n v="-2.7585000991799999"/>
    <n v="1.13399982452"/>
    <n v="3.89249992371"/>
    <n v="1.8310827849999999E-2"/>
    <n v="0.34447593292000001"/>
    <n v="99.720768451699996"/>
    <n v="398.88307388440001"/>
    <x v="8"/>
  </r>
  <r>
    <x v="23"/>
    <n v="8"/>
    <n v="377"/>
    <n v="1508"/>
    <n v="-0.70339965820000006"/>
    <n v="1.0139999389600001"/>
    <n v="1.71739959717"/>
    <n v="0.21895427349999999"/>
    <n v="0.20972208846000001"/>
    <n v="82.545761108400001"/>
    <n v="330.18304443799997"/>
    <x v="8"/>
  </r>
  <r>
    <x v="7"/>
    <n v="9"/>
    <n v="620"/>
    <n v="2480"/>
    <n v="-0.18569946289"/>
    <n v="0.40839958190999998"/>
    <n v="0.59409904479999998"/>
    <n v="4.8564795499999999E-3"/>
    <n v="4.0614408169999998E-2"/>
    <n v="3.0110173225399999"/>
    <n v="12.044069283999999"/>
    <x v="8"/>
  </r>
  <r>
    <x v="8"/>
    <n v="10"/>
    <n v="36"/>
    <n v="144"/>
    <n v="-6.5900325780000005E-2"/>
    <n v="9.2101097110000002E-2"/>
    <n v="0.15800142287999999"/>
    <n v="2.0741886559999999E-2"/>
    <n v="3.0288451889999998E-2"/>
    <n v="0.74670791625999999"/>
    <n v="2.9868316646399999"/>
    <x v="8"/>
  </r>
  <r>
    <x v="9"/>
    <n v="11"/>
    <n v="1491"/>
    <n v="5964"/>
    <n v="-1.0500001907300001"/>
    <n v="4.4720001220699999"/>
    <n v="5.5220003128100004"/>
    <n v="1.4355748900600001"/>
    <n v="1.2159603919799999"/>
    <n v="2140.44216108"/>
    <n v="8561.7686443178409"/>
    <x v="8"/>
  </r>
  <r>
    <x v="10"/>
    <n v="12"/>
    <n v="508"/>
    <n v="2032"/>
    <n v="-0.1248998642"/>
    <n v="0.38579940796000001"/>
    <n v="0.51069927216"/>
    <n v="1.9819834099999999E-2"/>
    <n v="4.1358351369999997E-2"/>
    <n v="10.068475723300001"/>
    <n v="40.273902891199995"/>
    <x v="8"/>
  </r>
  <r>
    <x v="11"/>
    <n v="13"/>
    <n v="11097"/>
    <n v="44388"/>
    <n v="-0.46699905396000002"/>
    <n v="0.61040019989000005"/>
    <n v="1.0773992538499999"/>
    <n v="3.0253684000000002E-3"/>
    <n v="5.2078757599999997E-2"/>
    <n v="33.5725131035"/>
    <n v="134.29005253920002"/>
    <x v="8"/>
  </r>
  <r>
    <x v="24"/>
    <n v="14"/>
    <n v="1602"/>
    <n v="6408"/>
    <n v="-0.1113986969"/>
    <n v="0.52750110626000002"/>
    <n v="0.63889980315999995"/>
    <n v="0.14636141530999999"/>
    <n v="7.7021455050000007E-2"/>
    <n v="234.47098732000001"/>
    <n v="937.88394930647996"/>
    <x v="8"/>
  </r>
  <r>
    <x v="15"/>
    <n v="15"/>
    <n v="15074"/>
    <n v="60296"/>
    <n v="-0.30699968338"/>
    <n v="0.42149925232000002"/>
    <n v="0.72849893570000002"/>
    <n v="1.395875324E-2"/>
    <n v="4.6250176109999999E-2"/>
    <n v="210.41424632100001"/>
    <n v="841.65698535903994"/>
    <x v="8"/>
  </r>
  <r>
    <x v="16"/>
    <n v="16"/>
    <n v="22908"/>
    <n v="91632"/>
    <n v="-0.68779945373999996"/>
    <n v="0.63969993590999996"/>
    <n v="1.32749938965"/>
    <n v="2.5515724890000001E-2"/>
    <n v="6.2660342970000005E-2"/>
    <n v="584.514225721"/>
    <n v="2338.05690312048"/>
    <x v="8"/>
  </r>
  <r>
    <x v="18"/>
    <n v="17"/>
    <n v="11992"/>
    <n v="47968"/>
    <n v="-0.11229991912999999"/>
    <n v="0.47519969940000001"/>
    <n v="0.58749961852999999"/>
    <n v="2.2674202559999999E-2"/>
    <n v="3.94768141E-2"/>
    <n v="271.90903711300001"/>
    <n v="1087.63614839808"/>
    <x v="8"/>
  </r>
  <r>
    <x v="27"/>
    <n v="18"/>
    <n v="20053"/>
    <n v="80212"/>
    <n v="-0.20170021057000001"/>
    <n v="0.59809970856000005"/>
    <n v="0.79979991913000004"/>
    <n v="5.229690293E-2"/>
    <n v="5.3670322909999998E-2"/>
    <n v="1048.7097945200001"/>
    <n v="4194.8391778211599"/>
    <x v="8"/>
  </r>
  <r>
    <x v="20"/>
    <n v="19"/>
    <n v="217923"/>
    <n v="871692"/>
    <n v="-1.20917129517"/>
    <n v="1.75449991226"/>
    <n v="2.96367120743"/>
    <n v="4.1752447540000001E-2"/>
    <n v="6.7787290309999998E-2"/>
    <n v="9098.8186242600004"/>
    <n v="36395.274501037682"/>
    <x v="8"/>
  </r>
  <r>
    <x v="22"/>
    <n v="21"/>
    <n v="18281"/>
    <n v="73124"/>
    <n v="-3.3448991775499999"/>
    <n v="2.2339997291599998"/>
    <n v="5.5788989067100001"/>
    <n v="1.8571261219999999E-2"/>
    <n v="0.19657276309999999"/>
    <n v="339.50122642500003"/>
    <n v="1358.0049054512799"/>
    <x v="8"/>
  </r>
  <r>
    <x v="1"/>
    <n v="1"/>
    <n v="908"/>
    <n v="3632"/>
    <n v="-0.57159996033000005"/>
    <n v="0.88189983368000002"/>
    <n v="1.4534997940100001"/>
    <n v="0.13046475182"/>
    <n v="0.21164816103"/>
    <n v="118.461994648"/>
    <n v="473.84797861024003"/>
    <x v="9"/>
  </r>
  <r>
    <x v="2"/>
    <n v="2"/>
    <n v="19844"/>
    <n v="79376"/>
    <n v="-0.48489952086999999"/>
    <n v="0.85439968108999997"/>
    <n v="1.3392992019700001"/>
    <n v="0.12624797534000001"/>
    <n v="0.13506317706000001"/>
    <n v="2505.2648227200002"/>
    <n v="10021.05929058784"/>
    <x v="9"/>
  </r>
  <r>
    <x v="3"/>
    <n v="3"/>
    <n v="11985"/>
    <n v="47940"/>
    <n v="-1.0960998535199999"/>
    <n v="0.56630039215000005"/>
    <n v="1.66240024567"/>
    <n v="2.9791483200000001E-3"/>
    <n v="8.3202721499999993E-2"/>
    <n v="35.705092668500001"/>
    <n v="142.82037046080001"/>
    <x v="9"/>
  </r>
  <r>
    <x v="4"/>
    <n v="4"/>
    <n v="28885"/>
    <n v="115540"/>
    <n v="-0.44379997252999998"/>
    <n v="0.53329944611000002"/>
    <n v="0.97709941864000005"/>
    <n v="-1.5706033999999999E-4"/>
    <n v="5.8126680260000001E-2"/>
    <n v="-4.5366878509499999"/>
    <n v="-18.146751683599998"/>
    <x v="9"/>
  </r>
  <r>
    <x v="5"/>
    <n v="5"/>
    <n v="942"/>
    <n v="3768"/>
    <n v="-0.71189975739"/>
    <n v="0.35379981994999998"/>
    <n v="1.06569957733"/>
    <n v="-0.10184851093"/>
    <n v="0.12380557781"/>
    <n v="-95.9412972927"/>
    <n v="-383.76518918424"/>
    <x v="9"/>
  </r>
  <r>
    <x v="6"/>
    <n v="6"/>
    <n v="3279"/>
    <n v="13116"/>
    <n v="-0.50419998169000002"/>
    <n v="1.0381994247399999"/>
    <n v="1.54239940643"/>
    <n v="2.5406163539999999E-2"/>
    <n v="0.18143520007"/>
    <n v="83.306810259800002"/>
    <n v="333.22724099063998"/>
    <x v="9"/>
  </r>
  <r>
    <x v="23"/>
    <n v="7"/>
    <n v="52"/>
    <n v="208"/>
    <n v="-0.2137002945"/>
    <n v="0.39120006560999998"/>
    <n v="0.60490036011000003"/>
    <n v="7.9205815609999994E-2"/>
    <n v="0.13776945667000001"/>
    <n v="4.1187024116500002"/>
    <n v="16.474809646879997"/>
    <x v="9"/>
  </r>
  <r>
    <x v="7"/>
    <n v="8"/>
    <n v="144"/>
    <n v="576"/>
    <n v="-0.12720012664999999"/>
    <n v="3.6700248720000002E-2"/>
    <n v="0.16390037536999999"/>
    <n v="-2.885976765E-2"/>
    <n v="2.0757211269999999E-2"/>
    <n v="-4.1558065414399996"/>
    <n v="-16.623226166399999"/>
    <x v="9"/>
  </r>
  <r>
    <x v="8"/>
    <n v="9"/>
    <n v="36"/>
    <n v="144"/>
    <n v="-7.929992676E-2"/>
    <n v="3.5200119019999997E-2"/>
    <n v="0.11450004578"/>
    <n v="-3.21444273E-2"/>
    <n v="2.2610608599999998E-2"/>
    <n v="-1.15719938278"/>
    <n v="-4.6287975312"/>
    <x v="9"/>
  </r>
  <r>
    <x v="9"/>
    <n v="10"/>
    <n v="1482"/>
    <n v="5928"/>
    <n v="-0.63630008697999996"/>
    <n v="0.81050014496"/>
    <n v="1.44680023193"/>
    <n v="-8.8985756819999998E-2"/>
    <n v="0.21612706373000001"/>
    <n v="-131.876891613"/>
    <n v="-527.50756642895999"/>
    <x v="9"/>
  </r>
  <r>
    <x v="10"/>
    <n v="11"/>
    <n v="1512"/>
    <n v="6048"/>
    <n v="-0.26399993897000001"/>
    <n v="0.18249988555999999"/>
    <n v="0.44649982451999998"/>
    <n v="-3.8774066580000002E-2"/>
    <n v="4.2091551300000002E-2"/>
    <n v="-58.626388669000001"/>
    <n v="-234.50555467584002"/>
    <x v="9"/>
  </r>
  <r>
    <x v="11"/>
    <n v="12"/>
    <n v="9110"/>
    <n v="36440"/>
    <n v="-0.25459957122999999"/>
    <n v="0.24289989471000001"/>
    <n v="0.49749946594"/>
    <n v="-2.7758934440000001E-2"/>
    <n v="2.8956075120000001E-2"/>
    <n v="-252.88389277499999"/>
    <n v="-1011.5355709936"/>
    <x v="9"/>
  </r>
  <r>
    <x v="13"/>
    <n v="13"/>
    <n v="20"/>
    <n v="80"/>
    <n v="-6.9799423220000004E-2"/>
    <n v="2.939987183E-2"/>
    <n v="9.9199295039999996E-2"/>
    <n v="-2.3154830929999998E-2"/>
    <n v="2.2265824159999999E-2"/>
    <n v="-0.46309661865000001"/>
    <n v="-1.8523864743999998"/>
    <x v="9"/>
  </r>
  <r>
    <x v="24"/>
    <n v="14"/>
    <n v="219"/>
    <n v="876"/>
    <n v="-4.4099807739999997E-2"/>
    <n v="0.40859985352"/>
    <n v="0.45269966126"/>
    <n v="0.15378084575000001"/>
    <n v="8.2523850999999995E-2"/>
    <n v="33.678005218499997"/>
    <n v="134.71202087700001"/>
    <x v="9"/>
  </r>
  <r>
    <x v="15"/>
    <n v="15"/>
    <n v="15312"/>
    <n v="61248"/>
    <n v="-0.76889991759999998"/>
    <n v="0.47919988631999999"/>
    <n v="1.24809980392"/>
    <n v="-2.029731546E-2"/>
    <n v="3.900174503E-2"/>
    <n v="-310.79249429700002"/>
    <n v="-1243.1699772940799"/>
    <x v="9"/>
  </r>
  <r>
    <x v="16"/>
    <n v="16"/>
    <n v="11650"/>
    <n v="46600"/>
    <n v="-0.33640003204000002"/>
    <n v="0.30180025101000002"/>
    <n v="0.63820028304999998"/>
    <n v="-1.4861624679999999E-2"/>
    <n v="3.8583061010000003E-2"/>
    <n v="-173.13792753199999"/>
    <n v="-692.55171008799994"/>
    <x v="9"/>
  </r>
  <r>
    <x v="18"/>
    <n v="17"/>
    <n v="11407"/>
    <n v="45628"/>
    <n v="-0.47369956969999999"/>
    <n v="0.22909927367999999"/>
    <n v="0.70279884337999998"/>
    <n v="-1.5973771370000001E-2"/>
    <n v="3.4004751110000002E-2"/>
    <n v="-182.21281003999999"/>
    <n v="-728.85124007036006"/>
    <x v="9"/>
  </r>
  <r>
    <x v="27"/>
    <n v="18"/>
    <n v="24355"/>
    <n v="97420"/>
    <n v="-0.54390048981000005"/>
    <n v="0.49679946898999999"/>
    <n v="1.0406999588000001"/>
    <n v="1.4683886320000001E-2"/>
    <n v="5.627399517E-2"/>
    <n v="357.626051426"/>
    <n v="1430.5042052944"/>
    <x v="9"/>
  </r>
  <r>
    <x v="20"/>
    <n v="19"/>
    <n v="237092"/>
    <n v="948368"/>
    <n v="-1.7371997833299999"/>
    <n v="1.42850017548"/>
    <n v="3.1656999587999999"/>
    <n v="-2.2587975869999999E-2"/>
    <n v="6.8724265630000003E-2"/>
    <n v="-5355.4283758399997"/>
    <n v="-21421.713499880159"/>
    <x v="9"/>
  </r>
  <r>
    <x v="28"/>
    <n v="20"/>
    <n v="20"/>
    <n v="80"/>
    <n v="-0.222900033"/>
    <n v="-4.6000480700000004E-3"/>
    <n v="0.21829998493"/>
    <n v="-0.12850000262"/>
    <n v="5.775165971E-2"/>
    <n v="-2.5700000524500002"/>
    <n v="-10.280000209600001"/>
    <x v="9"/>
  </r>
  <r>
    <x v="29"/>
    <n v="21"/>
    <n v="12"/>
    <n v="48"/>
    <n v="-3.8900136949999997E-2"/>
    <n v="8.3500027660000004E-2"/>
    <n v="0.1224001646"/>
    <n v="5.1083167400000004E-3"/>
    <n v="3.8501787740000001E-2"/>
    <n v="6.1299800869999997E-2"/>
    <n v="0.24519920352000002"/>
    <x v="9"/>
  </r>
  <r>
    <x v="22"/>
    <n v="22"/>
    <n v="18109"/>
    <n v="72436"/>
    <n v="-0.75219917297000005"/>
    <n v="0.82279992103999999"/>
    <n v="1.57499909401"/>
    <n v="-2.9769259280000002E-2"/>
    <n v="3.9332333400000002E-2"/>
    <n v="-539.09151625599998"/>
    <n v="-2156.3660652060803"/>
    <x v="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15">
  <r>
    <x v="0"/>
    <n v="1"/>
    <n v="2343"/>
    <n v="2343"/>
    <n v="-75"/>
    <n v="279"/>
    <n v="354"/>
    <n v="0.30143832693099998"/>
    <n v="50.645270861999997"/>
    <n v="70627"/>
    <n v="706.26999999933298"/>
    <x v="0"/>
  </r>
  <r>
    <x v="1"/>
    <n v="2"/>
    <n v="68126"/>
    <n v="68126"/>
    <n v="-142"/>
    <n v="211"/>
    <n v="353"/>
    <n v="9.4517511669599999E-2"/>
    <n v="21.673022062000001"/>
    <n v="643910"/>
    <n v="6439.10000000317"/>
    <x v="0"/>
  </r>
  <r>
    <x v="2"/>
    <n v="3"/>
    <n v="43682"/>
    <n v="43682"/>
    <n v="-102"/>
    <n v="146"/>
    <n v="248"/>
    <n v="-9.1831875829900007E-3"/>
    <n v="13.2720773509"/>
    <n v="-40114"/>
    <n v="-401.14000000016921"/>
    <x v="0"/>
  </r>
  <r>
    <x v="3"/>
    <n v="4"/>
    <n v="71841"/>
    <n v="71841"/>
    <n v="-169"/>
    <n v="104"/>
    <n v="273"/>
    <n v="-4.5935468604299999E-2"/>
    <n v="11.323008188899999"/>
    <n v="-330005"/>
    <n v="-3300.0500000015163"/>
    <x v="0"/>
  </r>
  <r>
    <x v="4"/>
    <n v="5"/>
    <n v="28600"/>
    <n v="28600"/>
    <n v="-117"/>
    <n v="115"/>
    <n v="232"/>
    <n v="-3.9369580419600002E-2"/>
    <n v="9.9954033759800005"/>
    <n v="-112597"/>
    <n v="-1125.97000000056"/>
    <x v="0"/>
  </r>
  <r>
    <x v="5"/>
    <n v="6"/>
    <n v="402"/>
    <n v="402"/>
    <n v="-127"/>
    <n v="30"/>
    <n v="157"/>
    <n v="-0.12696517412899999"/>
    <n v="16.7488749993"/>
    <n v="-5104"/>
    <n v="-51.039999999857997"/>
    <x v="0"/>
  </r>
  <r>
    <x v="6"/>
    <n v="7"/>
    <n v="30160"/>
    <n v="30160"/>
    <n v="-111"/>
    <n v="393"/>
    <n v="504"/>
    <n v="0.138266909814"/>
    <n v="34.036998667699997"/>
    <n v="417013"/>
    <n v="4170.1299999902403"/>
    <x v="0"/>
  </r>
  <r>
    <x v="7"/>
    <n v="8"/>
    <n v="16263"/>
    <n v="16263"/>
    <n v="-53"/>
    <n v="26"/>
    <n v="79"/>
    <n v="9.0598290598300005E-3"/>
    <n v="4.2359631281599999"/>
    <n v="14734"/>
    <n v="147.34000000001529"/>
    <x v="0"/>
  </r>
  <r>
    <x v="8"/>
    <n v="9"/>
    <n v="2940"/>
    <n v="2940"/>
    <n v="-34"/>
    <n v="23"/>
    <n v="57"/>
    <n v="1.5646258503399998E-2"/>
    <n v="3.5992592344699998"/>
    <n v="4600"/>
    <n v="45.999999999995993"/>
    <x v="0"/>
  </r>
  <r>
    <x v="9"/>
    <n v="10"/>
    <n v="360907"/>
    <n v="360907"/>
    <n v="-188"/>
    <n v="1050"/>
    <n v="1238"/>
    <n v="3.1562277816699997"/>
    <n v="270.87380359299999"/>
    <n v="113910470"/>
    <n v="1139104.6999991746"/>
    <x v="0"/>
  </r>
  <r>
    <x v="10"/>
    <n v="11"/>
    <n v="6330"/>
    <n v="6330"/>
    <n v="-33"/>
    <n v="37"/>
    <n v="70"/>
    <n v="1.16145339652E-2"/>
    <n v="3.69614022299"/>
    <n v="7352"/>
    <n v="73.519999999715992"/>
    <x v="0"/>
  </r>
  <r>
    <x v="11"/>
    <n v="12"/>
    <n v="7733"/>
    <n v="7733"/>
    <n v="-71"/>
    <n v="47"/>
    <n v="118"/>
    <n v="1.7924479503399999E-2"/>
    <n v="4.5197939447"/>
    <n v="13861"/>
    <n v="138.60999999979219"/>
    <x v="0"/>
  </r>
  <r>
    <x v="11"/>
    <n v="13"/>
    <n v="28938"/>
    <n v="28938"/>
    <n v="-25"/>
    <n v="25"/>
    <n v="50"/>
    <n v="1.26771027714E-2"/>
    <n v="3.8853882577099998"/>
    <n v="36685"/>
    <n v="366.84999999877323"/>
    <x v="0"/>
  </r>
  <r>
    <x v="12"/>
    <n v="14"/>
    <n v="3080"/>
    <n v="3080"/>
    <n v="-54"/>
    <n v="48"/>
    <n v="102"/>
    <n v="-4.8701298701300001E-3"/>
    <n v="6.7494944620600004"/>
    <n v="-1500"/>
    <n v="-15.0000000000004"/>
    <x v="0"/>
  </r>
  <r>
    <x v="10"/>
    <n v="15"/>
    <n v="3071"/>
    <n v="3071"/>
    <n v="-20"/>
    <n v="16"/>
    <n v="36"/>
    <n v="8.4565288179700004E-3"/>
    <n v="3.4451954032100001"/>
    <n v="2597"/>
    <n v="25.96999999998587"/>
    <x v="0"/>
  </r>
  <r>
    <x v="13"/>
    <n v="16"/>
    <n v="21340"/>
    <n v="21340"/>
    <n v="-149"/>
    <n v="47"/>
    <n v="196"/>
    <n v="1.1759137769400001E-2"/>
    <n v="4.7474139346199999"/>
    <n v="25094"/>
    <n v="250.93999999899603"/>
    <x v="0"/>
  </r>
  <r>
    <x v="14"/>
    <n v="17"/>
    <n v="9783"/>
    <n v="9783"/>
    <n v="-53"/>
    <n v="74"/>
    <n v="127"/>
    <n v="6.8516814882999995E-3"/>
    <n v="6.3285325168400002"/>
    <n v="6703"/>
    <n v="67.030000000038896"/>
    <x v="0"/>
  </r>
  <r>
    <x v="14"/>
    <n v="18"/>
    <n v="4652"/>
    <n v="4652"/>
    <n v="-35"/>
    <n v="21"/>
    <n v="56"/>
    <n v="3.0464316423000001E-2"/>
    <n v="3.42321404583"/>
    <n v="14172"/>
    <n v="141.71999999979602"/>
    <x v="0"/>
  </r>
  <r>
    <x v="15"/>
    <n v="19"/>
    <n v="1918"/>
    <n v="1918"/>
    <n v="-79"/>
    <n v="89"/>
    <n v="168"/>
    <n v="-1.9697601668400001E-2"/>
    <n v="10.8607703541"/>
    <n v="-3778"/>
    <n v="-37.779999999991205"/>
    <x v="0"/>
  </r>
  <r>
    <x v="13"/>
    <n v="20"/>
    <n v="14017"/>
    <n v="14017"/>
    <n v="-32"/>
    <n v="47"/>
    <n v="79"/>
    <n v="1.08332738817E-2"/>
    <n v="4.0633377507899997"/>
    <n v="15185"/>
    <n v="151.84999999978891"/>
    <x v="0"/>
  </r>
  <r>
    <x v="16"/>
    <n v="21"/>
    <n v="766439"/>
    <n v="766439"/>
    <n v="-146"/>
    <n v="210"/>
    <n v="356"/>
    <n v="-1.56878760084E-3"/>
    <n v="9.9131477996800008"/>
    <n v="-120238"/>
    <n v="-1202.3800000002088"/>
    <x v="0"/>
  </r>
  <r>
    <x v="16"/>
    <n v="22"/>
    <n v="734"/>
    <n v="734"/>
    <n v="-9"/>
    <n v="15"/>
    <n v="24"/>
    <n v="3.0531335149899998E-2"/>
    <n v="3.2592203713500001"/>
    <n v="2241"/>
    <n v="22.410000000026599"/>
    <x v="0"/>
  </r>
  <r>
    <x v="17"/>
    <n v="24"/>
    <n v="57749"/>
    <n v="57749"/>
    <n v="-194"/>
    <n v="897"/>
    <n v="1091"/>
    <n v="0.15850490917599999"/>
    <n v="86.9752628249"/>
    <n v="915350"/>
    <n v="9153.500000004824"/>
    <x v="0"/>
  </r>
  <r>
    <x v="0"/>
    <n v="1"/>
    <n v="1446"/>
    <n v="5784"/>
    <n v="-1.3698825836199999"/>
    <n v="2.2961196899399998"/>
    <n v="3.6660022735600002"/>
    <n v="0.45746373091999998"/>
    <n v="0.44070738730999998"/>
    <n v="661.49255490300004"/>
    <n v="2645.97021964128"/>
    <x v="1"/>
  </r>
  <r>
    <x v="1"/>
    <n v="2"/>
    <n v="4134"/>
    <n v="16536"/>
    <n v="-2.43835926056"/>
    <n v="4.1461439132700004"/>
    <n v="6.5845031738299999"/>
    <n v="0.43363269135999999"/>
    <n v="0.47520674264000001"/>
    <n v="1792.63754606"/>
    <n v="7170.5501843289594"/>
    <x v="1"/>
  </r>
  <r>
    <x v="2"/>
    <n v="3"/>
    <n v="20363"/>
    <n v="81452"/>
    <n v="-0.99645137787000004"/>
    <n v="1.3408179283099999"/>
    <n v="2.3372693061800001"/>
    <n v="0.27033163533999999"/>
    <n v="0.30889889148999999"/>
    <n v="5504.7630903700001"/>
    <n v="22019.052361713679"/>
    <x v="1"/>
  </r>
  <r>
    <x v="3"/>
    <n v="4"/>
    <n v="10103"/>
    <n v="40412"/>
    <n v="-0.78174781799000004"/>
    <n v="1.09438896179"/>
    <n v="1.8761367797899999"/>
    <n v="5.4347199399999997E-2"/>
    <n v="0.18292950153000001"/>
    <n v="549.06975555400004"/>
    <n v="2196.2790221527998"/>
    <x v="1"/>
  </r>
  <r>
    <x v="4"/>
    <n v="5"/>
    <n v="17417"/>
    <n v="69668"/>
    <n v="-0.73070049286000005"/>
    <n v="1.13153934479"/>
    <n v="1.86223983765"/>
    <n v="1.9926201E-4"/>
    <n v="0.13584162547"/>
    <n v="3.4705464839900002"/>
    <n v="13.88218571268"/>
    <x v="1"/>
  </r>
  <r>
    <x v="5"/>
    <n v="6"/>
    <n v="91"/>
    <n v="364"/>
    <n v="-0.99505043029999996"/>
    <n v="0.24614715576000001"/>
    <n v="1.24119758606"/>
    <n v="-0.40922986544000001"/>
    <n v="0.23525102379999999"/>
    <n v="-37.239917755100002"/>
    <n v="-148.95967102016002"/>
    <x v="1"/>
  </r>
  <r>
    <x v="6"/>
    <n v="7"/>
    <n v="12260"/>
    <n v="49040"/>
    <n v="-3.17130565643"/>
    <n v="3.9954957962000002"/>
    <n v="7.1668014526399997"/>
    <n v="0.29637626654999999"/>
    <n v="0.56462319322999999"/>
    <n v="3633.57302785"/>
    <n v="14534.292111612"/>
    <x v="1"/>
  </r>
  <r>
    <x v="18"/>
    <n v="8"/>
    <n v="2545"/>
    <n v="10180"/>
    <n v="-3.8503432273899998"/>
    <n v="1.78856992722"/>
    <n v="5.6389131546"/>
    <n v="0.2816707597"/>
    <n v="0.84345988029999996"/>
    <n v="716.85208344499995"/>
    <n v="2867.4083337460002"/>
    <x v="1"/>
  </r>
  <r>
    <x v="7"/>
    <n v="9"/>
    <n v="5922"/>
    <n v="23688"/>
    <n v="-0.78144741058"/>
    <n v="1.4809923171999999"/>
    <n v="2.2624397277799999"/>
    <n v="6.8176762269999996E-2"/>
    <n v="0.27923466046000001"/>
    <n v="403.742786169"/>
    <n v="1614.9711446517599"/>
    <x v="1"/>
  </r>
  <r>
    <x v="8"/>
    <n v="10"/>
    <n v="881"/>
    <n v="3524"/>
    <n v="-0.82476711273000003"/>
    <n v="0.51628398895000005"/>
    <n v="1.34105110168"/>
    <n v="-3.7698559E-2"/>
    <n v="0.12874300558999999"/>
    <n v="-33.2124304771"/>
    <n v="-132.84972191599999"/>
    <x v="1"/>
  </r>
  <r>
    <x v="9"/>
    <n v="11"/>
    <n v="57586"/>
    <n v="230344"/>
    <n v="-3.4168944358800002"/>
    <n v="8.2769985198999994"/>
    <n v="11.693892955800001"/>
    <n v="0.41028670304999998"/>
    <n v="1.07141168304"/>
    <n v="23626.770081800001"/>
    <n v="94507.080327349191"/>
    <x v="1"/>
  </r>
  <r>
    <x v="10"/>
    <n v="12"/>
    <n v="2265"/>
    <n v="9060"/>
    <n v="-0.53690099715999995"/>
    <n v="1.1003198623699999"/>
    <n v="1.63722085953"/>
    <n v="-3.7868863439999997E-2"/>
    <n v="0.12783556116"/>
    <n v="-85.772975683200002"/>
    <n v="-343.09190276639998"/>
    <x v="1"/>
  </r>
  <r>
    <x v="11"/>
    <n v="13"/>
    <n v="1792"/>
    <n v="7168"/>
    <n v="-0.41020393372000002"/>
    <n v="0.30944347381999998"/>
    <n v="0.71964740753000001"/>
    <n v="-6.1339695139999997E-2"/>
    <n v="7.7682996549999994E-2"/>
    <n v="-109.92073369000001"/>
    <n v="-439.68293476352"/>
    <x v="1"/>
  </r>
  <r>
    <x v="11"/>
    <n v="14"/>
    <n v="7250"/>
    <n v="29000"/>
    <n v="-0.37765693665"/>
    <n v="0.21263933182"/>
    <n v="0.59029626846000005"/>
    <n v="-6.5337202240000003E-2"/>
    <n v="5.7418759569999998E-2"/>
    <n v="-473.69471621500003"/>
    <n v="-1894.7788649600002"/>
    <x v="1"/>
  </r>
  <r>
    <x v="12"/>
    <n v="15"/>
    <n v="895"/>
    <n v="3580"/>
    <n v="-0.69487524033000003"/>
    <n v="0.53054809570000006"/>
    <n v="1.22542333603"/>
    <n v="-6.92980995E-3"/>
    <n v="0.13076474234999999"/>
    <n v="-6.2021799087499998"/>
    <n v="-24.808719621000002"/>
    <x v="1"/>
  </r>
  <r>
    <x v="19"/>
    <n v="16"/>
    <n v="5034"/>
    <n v="20136"/>
    <n v="-0.17270755768000001"/>
    <n v="0.77029037475999995"/>
    <n v="0.94299793242999996"/>
    <n v="0.21619356896"/>
    <n v="0.13381590295000001"/>
    <n v="1088.31842613"/>
    <n v="4353.2737045785598"/>
    <x v="1"/>
  </r>
  <r>
    <x v="10"/>
    <n v="17"/>
    <n v="711"/>
    <n v="2844"/>
    <n v="-0.32618522643999998"/>
    <n v="0.25474786758000001"/>
    <n v="0.58093309403000004"/>
    <n v="-5.1485252109999997E-2"/>
    <n v="6.2182445029999998E-2"/>
    <n v="-36.606014251700003"/>
    <n v="-146.42405700083998"/>
    <x v="1"/>
  </r>
  <r>
    <x v="13"/>
    <n v="18"/>
    <n v="6568"/>
    <n v="26272"/>
    <n v="-0.74606800079000002"/>
    <n v="0.84976577759000005"/>
    <n v="1.5958337783800001"/>
    <n v="-5.049787344E-2"/>
    <n v="9.3107769699999995E-2"/>
    <n v="-331.67003274000001"/>
    <n v="-1326.68013101568"/>
    <x v="1"/>
  </r>
  <r>
    <x v="14"/>
    <n v="19"/>
    <n v="1060"/>
    <n v="4240"/>
    <n v="-0.44710922241000001"/>
    <n v="0.78106594086000003"/>
    <n v="1.22817516327"/>
    <n v="-3.9003342500000003E-2"/>
    <n v="0.12490598662999999"/>
    <n v="-41.343543052699999"/>
    <n v="-165.3741722"/>
    <x v="1"/>
  </r>
  <r>
    <x v="14"/>
    <n v="20"/>
    <n v="1163"/>
    <n v="4652"/>
    <n v="-0.33374881744000001"/>
    <n v="8.2863807679999998E-2"/>
    <n v="0.41661262512000002"/>
    <n v="-9.3442532280000004E-2"/>
    <n v="5.3766304450000003E-2"/>
    <n v="-108.673665047"/>
    <n v="-434.69466016656003"/>
    <x v="1"/>
  </r>
  <r>
    <x v="15"/>
    <n v="21"/>
    <n v="447"/>
    <n v="1788"/>
    <n v="-0.52273464202999997"/>
    <n v="0.39424324036000002"/>
    <n v="0.91697788239"/>
    <n v="-7.1596720600000004E-3"/>
    <n v="0.14959933084999999"/>
    <n v="-3.2003734111800002"/>
    <n v="-12.801493643280001"/>
    <x v="1"/>
  </r>
  <r>
    <x v="13"/>
    <n v="22"/>
    <n v="3379"/>
    <n v="13516"/>
    <n v="-0.36525058746"/>
    <n v="0.19228076934999999"/>
    <n v="0.55753135680999999"/>
    <n v="-6.4927480740000001E-2"/>
    <n v="6.641340925E-2"/>
    <n v="-219.389957428"/>
    <n v="-877.55982968184003"/>
    <x v="1"/>
  </r>
  <r>
    <x v="16"/>
    <n v="23"/>
    <n v="211745"/>
    <n v="846980"/>
    <n v="-1.61361777782"/>
    <n v="1.8804469108599999"/>
    <n v="3.49406468868"/>
    <n v="-1.9541910169999999E-2"/>
    <n v="0.14321273969000001"/>
    <n v="-4137.9017684500004"/>
    <n v="-16551.6070757866"/>
    <x v="1"/>
  </r>
  <r>
    <x v="16"/>
    <n v="24"/>
    <n v="189"/>
    <n v="756"/>
    <n v="-0.42999744415000002"/>
    <n v="7.9817771910000002E-2"/>
    <n v="0.50981521606000002"/>
    <n v="-7.8079385099999996E-2"/>
    <n v="8.1968235249999993E-2"/>
    <n v="-14.7570037842"/>
    <n v="-59.028015135599993"/>
    <x v="1"/>
  </r>
  <r>
    <x v="16"/>
    <n v="25"/>
    <n v="426"/>
    <n v="1704"/>
    <n v="-0.66320562363000002"/>
    <n v="0.45330524444999998"/>
    <n v="1.11651086807"/>
    <n v="3.886057457E-2"/>
    <n v="0.17190135291"/>
    <n v="16.554604768800001"/>
    <n v="66.218419067279996"/>
    <x v="1"/>
  </r>
  <r>
    <x v="17"/>
    <n v="27"/>
    <n v="21386"/>
    <n v="85544"/>
    <n v="-2.5803546905500001"/>
    <n v="8.2749691009500008"/>
    <n v="10.8553237915"/>
    <n v="0.14417715649000001"/>
    <n v="0.71205633955000003"/>
    <n v="3083.3726687399999"/>
    <n v="12333.490674780562"/>
    <x v="1"/>
  </r>
  <r>
    <x v="0"/>
    <n v="1"/>
    <n v="439"/>
    <n v="1756"/>
    <n v="-0.39185237885000002"/>
    <n v="0.85057497024999995"/>
    <n v="1.24242734909"/>
    <n v="9.9038313619999999E-2"/>
    <n v="0.2001230188"/>
    <n v="43.477819681200003"/>
    <n v="173.91127871672001"/>
    <x v="2"/>
  </r>
  <r>
    <x v="1"/>
    <n v="2"/>
    <n v="17647"/>
    <n v="70588"/>
    <n v="-1.52127170563"/>
    <n v="1.4678092002900001"/>
    <n v="2.9890809059099999"/>
    <n v="0.23869587457999999"/>
    <n v="0.33881567797000001"/>
    <n v="4212.2660987400004"/>
    <n v="16849.064394853041"/>
    <x v="2"/>
  </r>
  <r>
    <x v="2"/>
    <n v="3"/>
    <n v="18883"/>
    <n v="75532"/>
    <n v="-1.5199146270799999"/>
    <n v="1.52118301392"/>
    <n v="3.0410976409899999"/>
    <n v="0.20857510501000001"/>
    <n v="0.32693239401000002"/>
    <n v="3938.5237078700002"/>
    <n v="15754.094831615321"/>
    <x v="2"/>
  </r>
  <r>
    <x v="3"/>
    <n v="4"/>
    <n v="12067"/>
    <n v="48268"/>
    <n v="-0.67710781096999995"/>
    <n v="0.86281490325999999"/>
    <n v="1.53992271423"/>
    <n v="4.3893469050000002E-2"/>
    <n v="0.13866872743"/>
    <n v="529.66249108299996"/>
    <n v="2118.6499641054002"/>
    <x v="2"/>
  </r>
  <r>
    <x v="4"/>
    <n v="5"/>
    <n v="18579"/>
    <n v="74316"/>
    <n v="-0.71410942077999995"/>
    <n v="1.01011514664"/>
    <n v="1.7242245674100001"/>
    <n v="3.0399416830000001E-2"/>
    <n v="0.12844905387"/>
    <n v="564.79076528500002"/>
    <n v="2259.1630611382802"/>
    <x v="2"/>
  </r>
  <r>
    <x v="5"/>
    <n v="6"/>
    <n v="119"/>
    <n v="476"/>
    <n v="-0.61702156067000002"/>
    <n v="0.32084846497000002"/>
    <n v="0.93787002563999999"/>
    <n v="-9.7468312050000006E-2"/>
    <n v="0.14444176845000001"/>
    <n v="-11.598729133599999"/>
    <n v="-46.3949165358"/>
    <x v="2"/>
  </r>
  <r>
    <x v="6"/>
    <n v="7"/>
    <n v="10038"/>
    <n v="40152"/>
    <n v="-1.0862078666699999"/>
    <n v="1.37678909302"/>
    <n v="2.4629969596899999"/>
    <n v="2.2196083580000001E-2"/>
    <n v="0.27043290145999999"/>
    <n v="222.80428695699999"/>
    <n v="891.21714790416002"/>
    <x v="2"/>
  </r>
  <r>
    <x v="18"/>
    <n v="8"/>
    <n v="615"/>
    <n v="2460"/>
    <n v="-0.57789373397999999"/>
    <n v="0.89636373520000001"/>
    <n v="1.4742574691799999"/>
    <n v="0.30867056807999999"/>
    <n v="0.19209845222999999"/>
    <n v="189.83239936800001"/>
    <n v="759.32959747680002"/>
    <x v="2"/>
  </r>
  <r>
    <x v="7"/>
    <n v="9"/>
    <n v="5550"/>
    <n v="22200"/>
    <n v="-1.0510215759299999"/>
    <n v="0.68419456481999996"/>
    <n v="1.73521614075"/>
    <n v="-1.9446015319999999E-2"/>
    <n v="0.12542759114999999"/>
    <n v="-107.925384998"/>
    <n v="-431.701540104"/>
    <x v="2"/>
  </r>
  <r>
    <x v="8"/>
    <n v="10"/>
    <n v="532"/>
    <n v="2128"/>
    <n v="-0.50588226317999996"/>
    <n v="0.35820770264000001"/>
    <n v="0.86408996581999997"/>
    <n v="-3.0780979569999999E-2"/>
    <n v="0.10937757275"/>
    <n v="-16.375481128699999"/>
    <n v="-65.501924524960003"/>
    <x v="2"/>
  </r>
  <r>
    <x v="9"/>
    <n v="11"/>
    <n v="42390"/>
    <n v="169560"/>
    <n v="-2.31995105743"/>
    <n v="1.1357588768"/>
    <n v="3.4557099342300002"/>
    <n v="6.4504855319999999E-2"/>
    <n v="0.14146165230999999"/>
    <n v="2734.3608169600002"/>
    <n v="10937.4432680592"/>
    <x v="2"/>
  </r>
  <r>
    <x v="10"/>
    <n v="12"/>
    <n v="3128"/>
    <n v="12512"/>
    <n v="-1.07999992371"/>
    <n v="0.77321243285999997"/>
    <n v="1.8532123565700001"/>
    <n v="-1.264106221E-2"/>
    <n v="0.11506659776"/>
    <n v="-39.541242599500002"/>
    <n v="-158.16497037151998"/>
    <x v="2"/>
  </r>
  <r>
    <x v="11"/>
    <n v="13"/>
    <n v="1806"/>
    <n v="7224"/>
    <n v="-0.98868155478999997"/>
    <n v="0.49424123764"/>
    <n v="1.4829227924299999"/>
    <n v="7.1220218400000002E-3"/>
    <n v="0.12804028238000001"/>
    <n v="12.862371444700001"/>
    <n v="51.449485772160003"/>
    <x v="2"/>
  </r>
  <r>
    <x v="11"/>
    <n v="14"/>
    <n v="881"/>
    <n v="3524"/>
    <n v="-0.34974765778"/>
    <n v="0.37471294402999999"/>
    <n v="0.72446060181000005"/>
    <n v="-1.6445935790000001E-2"/>
    <n v="6.5091108470000006E-2"/>
    <n v="-14.488869428599999"/>
    <n v="-57.955477723960001"/>
    <x v="2"/>
  </r>
  <r>
    <x v="19"/>
    <n v="15"/>
    <n v="11318"/>
    <n v="45272"/>
    <n v="-0.90844249725000004"/>
    <n v="0.91335010529000005"/>
    <n v="1.82179260254"/>
    <n v="0.10622830032"/>
    <n v="9.6316947910000006E-2"/>
    <n v="1202.2919030200001"/>
    <n v="4809.1676120870397"/>
    <x v="2"/>
  </r>
  <r>
    <x v="13"/>
    <n v="16"/>
    <n v="3423"/>
    <n v="13692"/>
    <n v="-1.2178993225100001"/>
    <n v="0.53607463837000002"/>
    <n v="1.75397396088"/>
    <n v="3.50619038E-3"/>
    <n v="9.985326186E-2"/>
    <n v="12.0016896725"/>
    <n v="48.006758682959997"/>
    <x v="2"/>
  </r>
  <r>
    <x v="14"/>
    <n v="17"/>
    <n v="2066"/>
    <n v="8264"/>
    <n v="-0.40277004241999997"/>
    <n v="0.63173198699999999"/>
    <n v="1.03450202942"/>
    <n v="1.27915489E-2"/>
    <n v="0.10496638921"/>
    <n v="26.427340030700002"/>
    <n v="105.7093601096"/>
    <x v="2"/>
  </r>
  <r>
    <x v="14"/>
    <n v="18"/>
    <n v="7840"/>
    <n v="31360"/>
    <n v="-0.32053470612000001"/>
    <n v="0.52167987823999995"/>
    <n v="0.84221458434999996"/>
    <n v="-2.0343794379999999E-2"/>
    <n v="6.1128384469999998E-2"/>
    <n v="-159.49534797699999"/>
    <n v="-637.98139175680001"/>
    <x v="2"/>
  </r>
  <r>
    <x v="15"/>
    <n v="19"/>
    <n v="20"/>
    <n v="80"/>
    <n v="-3.1128883360000002E-2"/>
    <n v="0.27379798889000001"/>
    <n v="0.30492687224999998"/>
    <n v="8.2679986950000006E-2"/>
    <n v="7.0954317660000002E-2"/>
    <n v="1.6535997390699999"/>
    <n v="6.6143989560000005"/>
    <x v="2"/>
  </r>
  <r>
    <x v="13"/>
    <n v="20"/>
    <n v="1091"/>
    <n v="4364"/>
    <n v="-0.29778671265000001"/>
    <n v="0.27082061767999999"/>
    <n v="0.56860733031999999"/>
    <n v="-2.5014978720000001E-2"/>
    <n v="6.2557405859999998E-2"/>
    <n v="-27.2913417816"/>
    <n v="-109.16536713408"/>
    <x v="2"/>
  </r>
  <r>
    <x v="16"/>
    <n v="21"/>
    <n v="200872"/>
    <n v="803488"/>
    <n v="-1.66822767258"/>
    <n v="1.5"/>
    <n v="3.16822767258"/>
    <n v="1.5995225169999999E-2"/>
    <n v="0.11929860127"/>
    <n v="3212.99287069"/>
    <n v="12851.971481392959"/>
    <x v="2"/>
  </r>
  <r>
    <x v="16"/>
    <n v="22"/>
    <n v="1856"/>
    <n v="7424"/>
    <n v="-0.41237163544"/>
    <n v="0.53645324706999997"/>
    <n v="0.94882488250999997"/>
    <n v="4.34014612E-3"/>
    <n v="7.4460548210000005E-2"/>
    <n v="8.0553112030000005"/>
    <n v="32.22124479488"/>
    <x v="2"/>
  </r>
  <r>
    <x v="16"/>
    <n v="23"/>
    <n v="17574"/>
    <n v="70296"/>
    <n v="-1.27627372742"/>
    <n v="0.66391849518000001"/>
    <n v="1.9401922225999999"/>
    <n v="2.6657715900000002E-3"/>
    <n v="0.14062508923"/>
    <n v="46.848269939399998"/>
    <n v="187.39307969064001"/>
    <x v="2"/>
  </r>
  <r>
    <x v="17"/>
    <n v="26"/>
    <n v="21192"/>
    <n v="84768"/>
    <n v="-2.04789352417"/>
    <n v="1.6869926452599999"/>
    <n v="3.7348861694300002"/>
    <n v="2.504903386E-2"/>
    <n v="0.15113886417"/>
    <n v="530.83912563299998"/>
    <n v="2123.35650224448"/>
    <x v="2"/>
  </r>
  <r>
    <x v="0"/>
    <n v="1"/>
    <n v="3231"/>
    <n v="12924"/>
    <n v="-0.46000003815000001"/>
    <n v="0.98000001907000001"/>
    <n v="1.44000005722"/>
    <n v="0.18780563623999999"/>
    <n v="0.24098088953999999"/>
    <n v="606.800010681"/>
    <n v="2427.2000427657599"/>
    <x v="3"/>
  </r>
  <r>
    <x v="1"/>
    <n v="2"/>
    <n v="10805"/>
    <n v="43220"/>
    <n v="-0.36999988556000002"/>
    <n v="0.93000030517999999"/>
    <n v="1.3000001907300001"/>
    <n v="0.24585932785"/>
    <n v="0.24765117106000001"/>
    <n v="2656.5100374200001"/>
    <n v="10626.040149677001"/>
    <x v="3"/>
  </r>
  <r>
    <x v="2"/>
    <n v="3"/>
    <n v="12687"/>
    <n v="50748"/>
    <n v="-0.54000091552999996"/>
    <n v="0.88000011444000004"/>
    <n v="1.4200010299700001"/>
    <n v="0.18060062067999999"/>
    <n v="0.22339177788"/>
    <n v="2291.2800745999998"/>
    <n v="9165.1202982686391"/>
    <x v="3"/>
  </r>
  <r>
    <x v="3"/>
    <n v="4"/>
    <n v="9480"/>
    <n v="37920"/>
    <n v="-0.83999991416999997"/>
    <n v="0.63999986648999996"/>
    <n v="1.47999978065"/>
    <n v="1.9274256579999999E-2"/>
    <n v="8.2906334730000003E-2"/>
    <n v="182.719952345"/>
    <n v="730.87980951359998"/>
    <x v="3"/>
  </r>
  <r>
    <x v="4"/>
    <n v="5"/>
    <n v="27249"/>
    <n v="108996"/>
    <n v="-0.51000022887999996"/>
    <n v="0.69999980927000005"/>
    <n v="1.21000003815"/>
    <n v="1.855443872E-2"/>
    <n v="8.265595329E-2"/>
    <n v="505.58990073199999"/>
    <n v="2022.3596027251201"/>
    <x v="3"/>
  </r>
  <r>
    <x v="5"/>
    <n v="6"/>
    <n v="124"/>
    <n v="496"/>
    <n v="-0.39999961852999999"/>
    <n v="0.22999954223999999"/>
    <n v="0.62999916076999996"/>
    <n v="-0.13169350162999999"/>
    <n v="9.7531751370000003E-2"/>
    <n v="-16.3299942017"/>
    <n v="-65.319976808479993"/>
    <x v="3"/>
  </r>
  <r>
    <x v="6"/>
    <n v="7"/>
    <n v="10919"/>
    <n v="43676"/>
    <n v="-1.15000009537"/>
    <n v="0.94999980927000005"/>
    <n v="2.0999999046300002"/>
    <n v="2.2545101769999999E-2"/>
    <n v="0.20624306134000001"/>
    <n v="246.16996622100001"/>
    <n v="984.67986490651992"/>
    <x v="3"/>
  </r>
  <r>
    <x v="18"/>
    <n v="8"/>
    <n v="625"/>
    <n v="2500"/>
    <n v="-8.9999675749999994E-2"/>
    <n v="1.26999998093"/>
    <n v="1.3599996566799999"/>
    <n v="0.30441599655000001"/>
    <n v="0.14211325261999999"/>
    <n v="190.25999784499999"/>
    <n v="761.039991375"/>
    <x v="3"/>
  </r>
  <r>
    <x v="7"/>
    <n v="9"/>
    <n v="15980"/>
    <n v="63920"/>
    <n v="-1.9799995422400001"/>
    <n v="0.67999982833999995"/>
    <n v="2.65999937057"/>
    <n v="-0.12703332001000001"/>
    <n v="0.16786312073000001"/>
    <n v="-2029.9924538099999"/>
    <n v="-8119.9698150392005"/>
    <x v="3"/>
  </r>
  <r>
    <x v="8"/>
    <n v="10"/>
    <n v="1155"/>
    <n v="4620"/>
    <n v="-0.54999971390000002"/>
    <n v="0.38999986649000001"/>
    <n v="0.93999958037999998"/>
    <n v="-2.3411255169999999E-2"/>
    <n v="4.2462690630000001E-2"/>
    <n v="-27.039999723400001"/>
    <n v="-108.1599988854"/>
    <x v="3"/>
  </r>
  <r>
    <x v="9"/>
    <n v="11"/>
    <n v="42364"/>
    <n v="169456"/>
    <n v="-0.31999969482000001"/>
    <n v="0.61000013351000004"/>
    <n v="0.92999982833999995"/>
    <n v="9.1174098999999998E-3"/>
    <n v="5.8342078649999997E-2"/>
    <n v="386.24995279299998"/>
    <n v="1544.9998120144"/>
    <x v="3"/>
  </r>
  <r>
    <x v="10"/>
    <n v="12"/>
    <n v="8358"/>
    <n v="33432"/>
    <n v="-1.38000011444"/>
    <n v="0.51999998092999999"/>
    <n v="1.90000009537"/>
    <n v="-4.870489175E-2"/>
    <n v="0.10334519487"/>
    <n v="-407.07548522899998"/>
    <n v="-1628.3019409860001"/>
    <x v="3"/>
  </r>
  <r>
    <x v="11"/>
    <n v="13"/>
    <n v="2364"/>
    <n v="9456"/>
    <n v="-0.76999950408999995"/>
    <n v="0.53999996184999999"/>
    <n v="1.3099994659400001"/>
    <n v="-3.5304567129999999E-2"/>
    <n v="9.7837611419999998E-2"/>
    <n v="-83.459996700299996"/>
    <n v="-333.83998678128"/>
    <x v="3"/>
  </r>
  <r>
    <x v="19"/>
    <n v="14"/>
    <n v="11898"/>
    <n v="47592"/>
    <n v="-0.21000003815000001"/>
    <n v="0.73999977112000004"/>
    <n v="0.94999980927000005"/>
    <n v="4.339637013E-2"/>
    <n v="8.5805513959999996E-2"/>
    <n v="516.33001184499994"/>
    <n v="2065.32004722696"/>
    <x v="3"/>
  </r>
  <r>
    <x v="13"/>
    <n v="15"/>
    <n v="4059"/>
    <n v="16236"/>
    <n v="-0.75"/>
    <n v="1.40999984741"/>
    <n v="2.15999984741"/>
    <n v="-1.323231343E-2"/>
    <n v="5.7364271600000002E-2"/>
    <n v="-53.709960222200003"/>
    <n v="-214.83984084948"/>
    <x v="3"/>
  </r>
  <r>
    <x v="14"/>
    <n v="16"/>
    <n v="8870"/>
    <n v="35480"/>
    <n v="-0.53000068665"/>
    <n v="0.32999992370999998"/>
    <n v="0.86000061034999997"/>
    <n v="-1.7229998609999998E-2"/>
    <n v="6.144818766E-2"/>
    <n v="-152.83008766200001"/>
    <n v="-611.32035068279993"/>
    <x v="3"/>
  </r>
  <r>
    <x v="16"/>
    <n v="17"/>
    <n v="210494"/>
    <n v="841976"/>
    <n v="-2.8899993896499998"/>
    <n v="2.0100002288800001"/>
    <n v="4.8999996185299999"/>
    <n v="-8.79494657E-3"/>
    <n v="8.7448074350000002E-2"/>
    <n v="-1851.28348231"/>
    <n v="-7405.1339332223197"/>
    <x v="3"/>
  </r>
  <r>
    <x v="20"/>
    <n v="19"/>
    <n v="51"/>
    <n v="204"/>
    <n v="-7.0000052450000003E-2"/>
    <n v="0.39999997615999999"/>
    <n v="0.47000002861000001"/>
    <n v="9.4191188910000001E-2"/>
    <n v="0.10027102465"/>
    <n v="4.80375063419"/>
    <n v="19.21500253764"/>
    <x v="3"/>
  </r>
  <r>
    <x v="17"/>
    <n v="20"/>
    <n v="21366"/>
    <n v="85464"/>
    <n v="-3.03999996185"/>
    <n v="2.2669792175299999"/>
    <n v="5.3069791793799999"/>
    <n v="-1.7532225919999998E-2"/>
    <n v="0.16228735590999999"/>
    <n v="-374.59353900000002"/>
    <n v="-1498.3741560268797"/>
    <x v="3"/>
  </r>
  <r>
    <x v="0"/>
    <n v="1"/>
    <n v="4459"/>
    <n v="17836"/>
    <n v="-0.53999996184999999"/>
    <n v="1.26999998093"/>
    <n v="1.80999994278"/>
    <n v="0.33671450733000002"/>
    <n v="0.31818642688999998"/>
    <n v="1501.40998816"/>
    <n v="6005.6399527378808"/>
    <x v="4"/>
  </r>
  <r>
    <x v="1"/>
    <n v="2"/>
    <n v="17005"/>
    <n v="68020"/>
    <n v="-0.61000013351000004"/>
    <n v="1.7699995040900001"/>
    <n v="2.3799996376000001"/>
    <n v="0.32969185188"/>
    <n v="0.33843596198999998"/>
    <n v="5606.4099411999996"/>
    <n v="22425.6397648776"/>
    <x v="4"/>
  </r>
  <r>
    <x v="2"/>
    <n v="3"/>
    <n v="16901"/>
    <n v="67604"/>
    <n v="-0.42000007629000002"/>
    <n v="1.09999990463"/>
    <n v="1.51999998093"/>
    <n v="9.7652801799999994E-2"/>
    <n v="0.18299408324999999"/>
    <n v="1650.43000317"/>
    <n v="6601.7200128872"/>
    <x v="4"/>
  </r>
  <r>
    <x v="3"/>
    <n v="4"/>
    <n v="5468"/>
    <n v="21872"/>
    <n v="-0.61999893188999999"/>
    <n v="0.54999923705999998"/>
    <n v="1.1699981689500001"/>
    <n v="-1.391002324E-2"/>
    <n v="5.9479583849999997E-2"/>
    <n v="-76.060007095299994"/>
    <n v="-304.24002830527996"/>
    <x v="4"/>
  </r>
  <r>
    <x v="4"/>
    <n v="5"/>
    <n v="25784"/>
    <n v="103136"/>
    <n v="-0.55000019073999995"/>
    <n v="0.59000015259000005"/>
    <n v="1.1400003433200001"/>
    <n v="-2.711371739E-2"/>
    <n v="6.532900472E-2"/>
    <n v="-699.10008907300005"/>
    <n v="-2796.4003567350401"/>
    <x v="4"/>
  </r>
  <r>
    <x v="5"/>
    <n v="6"/>
    <n v="556"/>
    <n v="2224"/>
    <n v="-1.3599996566799999"/>
    <n v="0.60000038147000001"/>
    <n v="1.96000003815"/>
    <n v="-0.15798563451"/>
    <n v="0.23098763594999999"/>
    <n v="-87.840012788799996"/>
    <n v="-351.36005115024"/>
    <x v="4"/>
  </r>
  <r>
    <x v="6"/>
    <n v="7"/>
    <n v="17407"/>
    <n v="69628"/>
    <n v="-0.98000001907000001"/>
    <n v="1.5800004005399999"/>
    <n v="2.5600004196200001"/>
    <n v="0.14230309758000001"/>
    <n v="0.43861860419999998"/>
    <n v="2477.0700194800002"/>
    <n v="9908.2800783002403"/>
    <x v="4"/>
  </r>
  <r>
    <x v="18"/>
    <n v="8"/>
    <n v="530"/>
    <n v="2120"/>
    <n v="-0.59000015259000005"/>
    <n v="0.90000009537000003"/>
    <n v="1.4900002479600001"/>
    <n v="0.35626415937"/>
    <n v="0.18867466467999999"/>
    <n v="188.820004463"/>
    <n v="755.28001786439995"/>
    <x v="4"/>
  </r>
  <r>
    <x v="7"/>
    <n v="9"/>
    <n v="8575"/>
    <n v="34300"/>
    <n v="-0.47999954224000002"/>
    <n v="0.55000019073999995"/>
    <n v="1.0299997329699999"/>
    <n v="6.0897971199999996E-3"/>
    <n v="5.129096105E-2"/>
    <n v="52.2200102806"/>
    <n v="208.880041216"/>
    <x v="4"/>
  </r>
  <r>
    <x v="8"/>
    <n v="10"/>
    <n v="174"/>
    <n v="696"/>
    <n v="-0.25999999046"/>
    <n v="0.32000017166"/>
    <n v="0.58000016213000005"/>
    <n v="2.896549373E-2"/>
    <n v="7.1671910189999993E-2"/>
    <n v="5.0399959087399999"/>
    <n v="20.15998363608"/>
    <x v="4"/>
  </r>
  <r>
    <x v="9"/>
    <n v="11"/>
    <n v="15581"/>
    <n v="62324"/>
    <n v="-0.31999969482000001"/>
    <n v="0.60999965668"/>
    <n v="0.92999935150000002"/>
    <n v="5.5152428689999998E-2"/>
    <n v="7.1588453519999998E-2"/>
    <n v="859.32999134099998"/>
    <n v="3437.3199656755601"/>
    <x v="4"/>
  </r>
  <r>
    <x v="10"/>
    <n v="12"/>
    <n v="9146"/>
    <n v="36584"/>
    <n v="-0.41000080108999998"/>
    <n v="0.26999998092999999"/>
    <n v="0.68000078201000003"/>
    <n v="6.4684052499999999E-3"/>
    <n v="3.3267510700000003E-2"/>
    <n v="59.160034418099997"/>
    <n v="236.64013766599999"/>
    <x v="4"/>
  </r>
  <r>
    <x v="11"/>
    <n v="13"/>
    <n v="2111"/>
    <n v="8444"/>
    <n v="-0.31999969482000001"/>
    <n v="0.21000003815000001"/>
    <n v="0.52999973297000003"/>
    <n v="6.2482132299999998E-3"/>
    <n v="4.069903666E-2"/>
    <n v="13.189978122699999"/>
    <n v="52.759912514119996"/>
    <x v="4"/>
  </r>
  <r>
    <x v="19"/>
    <n v="14"/>
    <n v="26666"/>
    <n v="106664"/>
    <n v="-0.36999988556000002"/>
    <n v="0.78000020980999996"/>
    <n v="1.15000009537"/>
    <n v="2.2515938480000001E-2"/>
    <n v="6.4694213789999996E-2"/>
    <n v="600.41001558300002"/>
    <n v="2401.6400620307199"/>
    <x v="4"/>
  </r>
  <r>
    <x v="13"/>
    <n v="15"/>
    <n v="4333"/>
    <n v="17332"/>
    <n v="-0.40999984741000001"/>
    <n v="0.55000019073999995"/>
    <n v="0.96000003815000001"/>
    <n v="1.4112631719999999E-2"/>
    <n v="4.4373501930000003E-2"/>
    <n v="61.150033235499997"/>
    <n v="244.60013297103998"/>
    <x v="4"/>
  </r>
  <r>
    <x v="14"/>
    <n v="16"/>
    <n v="13672"/>
    <n v="54688"/>
    <n v="-0.28000020981000001"/>
    <n v="0.26999950409000001"/>
    <n v="0.54999971390000002"/>
    <n v="9.1486251000000001E-3"/>
    <n v="3.1571958550000001E-2"/>
    <n v="125.080002308"/>
    <n v="500.32000946879998"/>
    <x v="4"/>
  </r>
  <r>
    <x v="21"/>
    <n v="17"/>
    <n v="1026"/>
    <n v="4104"/>
    <n v="-0.19000053406"/>
    <n v="0.25"/>
    <n v="0.44000053406"/>
    <n v="5.9161962400000002E-3"/>
    <n v="3.7536068589999999E-2"/>
    <n v="6.0700173378000004"/>
    <n v="24.28006936896"/>
    <x v="4"/>
  </r>
  <r>
    <x v="16"/>
    <n v="18"/>
    <n v="214431"/>
    <n v="857724"/>
    <n v="-2.03999996185"/>
    <n v="1.99872636795"/>
    <n v="4.0387263298000002"/>
    <n v="-6.8714864500000004E-3"/>
    <n v="8.4515748939999996E-2"/>
    <n v="-1473.4597100000001"/>
    <n v="-5893.8388438398006"/>
    <x v="4"/>
  </r>
  <r>
    <x v="20"/>
    <n v="20"/>
    <n v="25"/>
    <n v="100"/>
    <n v="-0.3899999857"/>
    <n v="0.26999998092999999"/>
    <n v="0.65999996662000004"/>
    <n v="-0.14200000763000001"/>
    <n v="0.14499653936000001"/>
    <n v="-3.5500001907300001"/>
    <n v="-14.200000763"/>
    <x v="4"/>
  </r>
  <r>
    <x v="17"/>
    <n v="21"/>
    <n v="18229"/>
    <n v="72916"/>
    <n v="-1.5595240592999999"/>
    <n v="1.99608325958"/>
    <n v="3.5556073188799999"/>
    <n v="1.255992673E-2"/>
    <n v="0.10052695909000001"/>
    <n v="228.95490431799999"/>
    <n v="915.81961744468003"/>
    <x v="4"/>
  </r>
  <r>
    <x v="0"/>
    <n v="1"/>
    <n v="705"/>
    <n v="2820"/>
    <n v="-1.9999980930000001E-2"/>
    <n v="1.48000001907"/>
    <n v="1.5"/>
    <n v="0.70988655225999997"/>
    <n v="0.22516751759"/>
    <n v="500.47001934100001"/>
    <n v="2001.8800773731998"/>
    <x v="5"/>
  </r>
  <r>
    <x v="1"/>
    <n v="2"/>
    <n v="15482"/>
    <n v="61928"/>
    <n v="-0.35999965668"/>
    <n v="2"/>
    <n v="2.3599996566799999"/>
    <n v="0.47502196213999998"/>
    <n v="0.22149992656"/>
    <n v="7354.2900178399996"/>
    <n v="29417.160071405917"/>
    <x v="5"/>
  </r>
  <r>
    <x v="2"/>
    <n v="3"/>
    <n v="33209"/>
    <n v="132836"/>
    <n v="-0.59999942780000004"/>
    <n v="1.07999992371"/>
    <n v="1.6799993515"/>
    <n v="0.14892137925000001"/>
    <n v="0.17462170588000001"/>
    <n v="4945.5300836599999"/>
    <n v="19782.120334053001"/>
    <x v="5"/>
  </r>
  <r>
    <x v="3"/>
    <n v="4"/>
    <n v="16531"/>
    <n v="66124"/>
    <n v="-0.40999984741000001"/>
    <n v="0.65999984740999995"/>
    <n v="1.0699996948199999"/>
    <n v="6.8885125899999997E-2"/>
    <n v="9.1616701640000006E-2"/>
    <n v="1138.7400162199999"/>
    <n v="4554.9600650115999"/>
    <x v="5"/>
  </r>
  <r>
    <x v="4"/>
    <n v="5"/>
    <n v="19143"/>
    <n v="76572"/>
    <n v="-0.29999923705999998"/>
    <n v="0.72999954223999997"/>
    <n v="1.0299987793000001"/>
    <n v="2.062633401E-2"/>
    <n v="5.6432810360000002E-2"/>
    <n v="394.84991192799998"/>
    <n v="1579.3996478137201"/>
    <x v="5"/>
  </r>
  <r>
    <x v="5"/>
    <n v="6"/>
    <n v="710"/>
    <n v="2840"/>
    <n v="-1.0200004577599999"/>
    <n v="0.28000020981000001"/>
    <n v="1.30000066757"/>
    <n v="-0.15398590934"/>
    <n v="0.18907716463999999"/>
    <n v="-109.32999563200001"/>
    <n v="-437.31998252560004"/>
    <x v="5"/>
  </r>
  <r>
    <x v="6"/>
    <n v="7"/>
    <n v="7976"/>
    <n v="31904"/>
    <n v="-1.0499997138999999"/>
    <n v="1.82999992371"/>
    <n v="2.8799996376000001"/>
    <n v="0.10419221704999999"/>
    <n v="0.36697265204000001"/>
    <n v="831.03712320299996"/>
    <n v="3324.1484927632"/>
    <x v="5"/>
  </r>
  <r>
    <x v="18"/>
    <n v="8"/>
    <n v="850"/>
    <n v="3400"/>
    <n v="-0.19999980927"/>
    <n v="0.81999969482000001"/>
    <n v="1.0199995040900001"/>
    <n v="0.32314117376000001"/>
    <n v="0.15604566655999999"/>
    <n v="274.66999769199998"/>
    <n v="1098.679990784"/>
    <x v="5"/>
  </r>
  <r>
    <x v="7"/>
    <n v="9"/>
    <n v="1772"/>
    <n v="7088"/>
    <n v="-0.25999975204999998"/>
    <n v="0.25"/>
    <n v="0.50999975205000003"/>
    <n v="-9.7008998699999998E-3"/>
    <n v="4.6048972399999999E-2"/>
    <n v="-17.1899945736"/>
    <n v="-68.759978278559998"/>
    <x v="5"/>
  </r>
  <r>
    <x v="8"/>
    <n v="10"/>
    <n v="243"/>
    <n v="972"/>
    <n v="-8.0000877380000002E-2"/>
    <n v="0.36000061035000003"/>
    <n v="0.44000148772999997"/>
    <n v="5.032921034E-2"/>
    <n v="8.1411786070000006E-2"/>
    <n v="12.229998111700001"/>
    <n v="48.919992450480002"/>
    <x v="5"/>
  </r>
  <r>
    <x v="9"/>
    <n v="11"/>
    <n v="5038"/>
    <n v="20152"/>
    <n v="-0.23000049590999999"/>
    <n v="0.51000022887999996"/>
    <n v="0.74000072479000001"/>
    <n v="7.1349750680000004E-2"/>
    <n v="5.3288860780000002E-2"/>
    <n v="359.460043907"/>
    <n v="1437.84017570336"/>
    <x v="5"/>
  </r>
  <r>
    <x v="10"/>
    <n v="12"/>
    <n v="2609"/>
    <n v="10436"/>
    <n v="-0.25"/>
    <n v="0.25"/>
    <n v="0.5"/>
    <n v="1.090456198E-2"/>
    <n v="4.7178186009999998E-2"/>
    <n v="28.450002193500001"/>
    <n v="113.80000882328"/>
    <x v="5"/>
  </r>
  <r>
    <x v="11"/>
    <n v="13"/>
    <n v="7350"/>
    <n v="29400"/>
    <n v="-0.23999977112000001"/>
    <n v="0.23999977112000001"/>
    <n v="0.47999954224000002"/>
    <n v="-2.1564652300000002E-3"/>
    <n v="3.1703821209999997E-2"/>
    <n v="-15.850019455"/>
    <n v="-63.400077762000002"/>
    <x v="5"/>
  </r>
  <r>
    <x v="19"/>
    <n v="15"/>
    <n v="5985"/>
    <n v="23940"/>
    <n v="-0.25"/>
    <n v="0.39999961852999999"/>
    <n v="0.64999961852999999"/>
    <n v="6.8015039459999996E-2"/>
    <n v="5.8930343119999999E-2"/>
    <n v="407.07001113899997"/>
    <n v="1628.2800446724"/>
    <x v="5"/>
  </r>
  <r>
    <x v="13"/>
    <n v="16"/>
    <n v="4499"/>
    <n v="17996"/>
    <n v="-0.48000049590999999"/>
    <n v="0.45000028609999998"/>
    <n v="0.93000078201000003"/>
    <n v="-7.4127502599999999E-3"/>
    <n v="3.7517088019999999E-2"/>
    <n v="-33.349963426599999"/>
    <n v="-133.39985367896"/>
    <x v="5"/>
  </r>
  <r>
    <x v="14"/>
    <n v="17"/>
    <n v="15759"/>
    <n v="63036"/>
    <n v="-0.68499994277999998"/>
    <n v="0.48750019074000001"/>
    <n v="1.17250013351"/>
    <n v="-1.0721236029999999E-2"/>
    <n v="4.1356387940000003E-2"/>
    <n v="-168.95595860500001"/>
    <n v="-675.82383438707996"/>
    <x v="5"/>
  </r>
  <r>
    <x v="15"/>
    <n v="18"/>
    <n v="31182"/>
    <n v="124728"/>
    <n v="-0.42000007629000002"/>
    <n v="0.5"/>
    <n v="0.92000007629000002"/>
    <n v="-7.0011562499999996E-3"/>
    <n v="4.8096432359999997E-2"/>
    <n v="-218.310054302"/>
    <n v="-873.24021674999995"/>
    <x v="5"/>
  </r>
  <r>
    <x v="21"/>
    <n v="19"/>
    <n v="10022"/>
    <n v="40088"/>
    <n v="-0.26000022888000002"/>
    <n v="0.31000041962000002"/>
    <n v="0.57000064849999998"/>
    <n v="1.963679649E-2"/>
    <n v="3.6915440959999997E-2"/>
    <n v="196.79997444200001"/>
    <n v="787.19989769111999"/>
    <x v="5"/>
  </r>
  <r>
    <x v="16"/>
    <n v="20"/>
    <n v="204785"/>
    <n v="819140"/>
    <n v="-1.64750003815"/>
    <n v="1.6899995803800001"/>
    <n v="3.3374996185299999"/>
    <n v="2.8360825600000001E-3"/>
    <n v="8.1944180290000002E-2"/>
    <n v="580.78716778800003"/>
    <n v="2323.1486681984002"/>
    <x v="5"/>
  </r>
  <r>
    <x v="17"/>
    <n v="23"/>
    <n v="18229"/>
    <n v="72916"/>
    <n v="-5.0099997520399997"/>
    <n v="2.0099997520400001"/>
    <n v="7.0199995040900003"/>
    <n v="-1.107059134E-2"/>
    <n v="0.29517398065"/>
    <n v="-201.805809498"/>
    <n v="-807.22323814743993"/>
    <x v="5"/>
  </r>
  <r>
    <x v="0"/>
    <n v="1"/>
    <n v="574"/>
    <n v="2296"/>
    <n v="-0.36999988556000002"/>
    <n v="1.07999992371"/>
    <n v="1.4499998092699999"/>
    <n v="0.16520904289999999"/>
    <n v="0.25491585046999998"/>
    <n v="94.829990625400001"/>
    <n v="379.3199624984"/>
    <x v="6"/>
  </r>
  <r>
    <x v="1"/>
    <n v="2"/>
    <n v="1303"/>
    <n v="5212"/>
    <n v="-1.36999988556"/>
    <n v="2.5100002288800001"/>
    <n v="3.88000011444"/>
    <n v="0.23559479611"/>
    <n v="0.49880218158"/>
    <n v="306.98001933099999"/>
    <n v="1227.9200773253201"/>
    <x v="6"/>
  </r>
  <r>
    <x v="2"/>
    <n v="3"/>
    <n v="17798"/>
    <n v="71192"/>
    <n v="-1.0699996948199999"/>
    <n v="1.37000083923"/>
    <n v="2.4400005340600002"/>
    <n v="0.22437676121"/>
    <n v="0.19286645444"/>
    <n v="3993.45759606"/>
    <n v="15973.830384062319"/>
    <x v="6"/>
  </r>
  <r>
    <x v="3"/>
    <n v="4"/>
    <n v="16907"/>
    <n v="67628"/>
    <n v="-0.90999984740999995"/>
    <n v="0.8700003624"/>
    <n v="1.7800002098100001"/>
    <n v="6.191725403E-2"/>
    <n v="8.8230724400000002E-2"/>
    <n v="1046.83501387"/>
    <n v="4187.3400555408398"/>
    <x v="6"/>
  </r>
  <r>
    <x v="4"/>
    <n v="5"/>
    <n v="15643"/>
    <n v="62572"/>
    <n v="-1.0600004196199999"/>
    <n v="0.89999961852999999"/>
    <n v="1.96000003815"/>
    <n v="4.18493905E-2"/>
    <n v="6.8983912130000005E-2"/>
    <n v="654.65001559300003"/>
    <n v="2618.6000623660002"/>
    <x v="6"/>
  </r>
  <r>
    <x v="5"/>
    <n v="6"/>
    <n v="1086"/>
    <n v="4344"/>
    <n v="-0.83000087737999995"/>
    <n v="0.90999984740999995"/>
    <n v="1.74000072479"/>
    <n v="-6.709944642E-2"/>
    <n v="0.17373579852000001"/>
    <n v="-72.869998812700004"/>
    <n v="-291.47999524848001"/>
    <x v="6"/>
  </r>
  <r>
    <x v="6"/>
    <n v="7"/>
    <n v="5144"/>
    <n v="20576"/>
    <n v="-1.5099997520399999"/>
    <n v="0.94000053405999995"/>
    <n v="2.4500002860999999"/>
    <n v="7.1135238400000002E-3"/>
    <n v="0.15411581869999999"/>
    <n v="36.591966628999998"/>
    <n v="146.36786653184001"/>
    <x v="6"/>
  </r>
  <r>
    <x v="18"/>
    <n v="8"/>
    <n v="694"/>
    <n v="2776"/>
    <n v="-0.59999990462999997"/>
    <n v="1.0199995040900001"/>
    <n v="1.61999940872"/>
    <n v="0.22381843475999999"/>
    <n v="0.19301707956"/>
    <n v="155.32999372500001"/>
    <n v="621.31997489375999"/>
    <x v="6"/>
  </r>
  <r>
    <x v="7"/>
    <n v="9"/>
    <n v="1063"/>
    <n v="4252"/>
    <n v="-0.26999998092999999"/>
    <n v="0.28999996184999999"/>
    <n v="0.55999994277999998"/>
    <n v="5.5352755349999998E-2"/>
    <n v="6.6494264720000001E-2"/>
    <n v="58.839978933300003"/>
    <n v="235.3599157482"/>
    <x v="6"/>
  </r>
  <r>
    <x v="8"/>
    <n v="10"/>
    <n v="153"/>
    <n v="612"/>
    <n v="-0.25"/>
    <n v="0.21999931335"/>
    <n v="0.46999931335"/>
    <n v="3.2483627590000001E-2"/>
    <n v="7.1127955160000006E-2"/>
    <n v="4.96999502182"/>
    <n v="19.87998008508"/>
    <x v="6"/>
  </r>
  <r>
    <x v="9"/>
    <n v="11"/>
    <n v="4734"/>
    <n v="18936"/>
    <n v="-0.55625009537000003"/>
    <n v="0.51000022887999996"/>
    <n v="1.0662503242500001"/>
    <n v="6.5697876569999994E-2"/>
    <n v="5.028304167E-2"/>
    <n v="311.01374769199998"/>
    <n v="1244.0549907295199"/>
    <x v="6"/>
  </r>
  <r>
    <x v="10"/>
    <n v="12"/>
    <n v="2386"/>
    <n v="9544"/>
    <n v="-0.31000041962000002"/>
    <n v="0.39999985695000001"/>
    <n v="0.71000027656999998"/>
    <n v="4.1240578129999997E-2"/>
    <n v="4.2535572719999998E-2"/>
    <n v="98.400019407299993"/>
    <n v="393.60007767271998"/>
    <x v="6"/>
  </r>
  <r>
    <x v="11"/>
    <n v="13"/>
    <n v="9359"/>
    <n v="37436"/>
    <n v="-0.23999977112000001"/>
    <n v="0.31999969482000001"/>
    <n v="0.55999946594000005"/>
    <n v="3.9028735119999998E-2"/>
    <n v="3.5395095350000003E-2"/>
    <n v="365.26993203199999"/>
    <n v="1461.0797279523199"/>
    <x v="6"/>
  </r>
  <r>
    <x v="19"/>
    <n v="14"/>
    <n v="7485"/>
    <n v="29940"/>
    <n v="-0.5"/>
    <n v="1.9199995994600001"/>
    <n v="2.4199995994600001"/>
    <n v="0.13816254092999999"/>
    <n v="0.12498485715"/>
    <n v="1034.14661884"/>
    <n v="4136.5864754442"/>
    <x v="6"/>
  </r>
  <r>
    <x v="13"/>
    <n v="15"/>
    <n v="7175"/>
    <n v="28700"/>
    <n v="-0.26000022888000002"/>
    <n v="0.88000011444000004"/>
    <n v="1.1400003433200001"/>
    <n v="4.6517074829999998E-2"/>
    <n v="4.7180083070000003E-2"/>
    <n v="333.76001191099999"/>
    <n v="1335.040047621"/>
    <x v="6"/>
  </r>
  <r>
    <x v="14"/>
    <n v="16"/>
    <n v="19052"/>
    <n v="76208"/>
    <n v="-0.44000005722000002"/>
    <n v="0.47000026702999997"/>
    <n v="0.91000032424999999"/>
    <n v="4.0700191429999998E-2"/>
    <n v="3.6667459919999999E-2"/>
    <n v="775.42004704500005"/>
    <n v="3101.6801884974398"/>
    <x v="6"/>
  </r>
  <r>
    <x v="15"/>
    <n v="17"/>
    <n v="12665"/>
    <n v="50660"/>
    <n v="-0.44000053406"/>
    <n v="0.61999988555999996"/>
    <n v="1.0600004196199999"/>
    <n v="3.5802609559999997E-2"/>
    <n v="3.9845209100000001E-2"/>
    <n v="453.44005012500003"/>
    <n v="1813.7602003095999"/>
    <x v="6"/>
  </r>
  <r>
    <x v="21"/>
    <n v="18"/>
    <n v="21000"/>
    <n v="84000"/>
    <n v="-0.56999969482000001"/>
    <n v="0.51000022887999996"/>
    <n v="1.07999992371"/>
    <n v="5.266523536E-2"/>
    <n v="4.848746651E-2"/>
    <n v="1105.9699425700001"/>
    <n v="4423.8797702399997"/>
    <x v="6"/>
  </r>
  <r>
    <x v="16"/>
    <n v="19"/>
    <n v="239440"/>
    <n v="957760"/>
    <n v="-1.8600000143099999"/>
    <n v="1.90000009537"/>
    <n v="3.76000010967"/>
    <n v="5.1348104550000002E-2"/>
    <n v="9.0372343770000002E-2"/>
    <n v="12294.790153899999"/>
    <n v="49179.160613808002"/>
    <x v="6"/>
  </r>
  <r>
    <x v="17"/>
    <n v="21"/>
    <n v="18418"/>
    <n v="73672"/>
    <n v="-1.67000007629"/>
    <n v="5.0733337402299998"/>
    <n v="6.7433338165299999"/>
    <n v="5.8738690140000001E-2"/>
    <n v="0.29877805935000001"/>
    <n v="1081.849195"/>
    <n v="4327.3967799940801"/>
    <x v="6"/>
  </r>
  <r>
    <x v="0"/>
    <n v="1"/>
    <n v="1096"/>
    <n v="4384"/>
    <n v="-0.55699968338000005"/>
    <n v="1.34800004959"/>
    <n v="1.9049997329699999"/>
    <n v="0.60459670055000003"/>
    <n v="0.27901417527"/>
    <n v="662.63798379900004"/>
    <n v="2650.5519352112001"/>
    <x v="7"/>
  </r>
  <r>
    <x v="1"/>
    <n v="2"/>
    <n v="12229"/>
    <n v="48916"/>
    <n v="-0.56099987029999998"/>
    <n v="1.4224996566799999"/>
    <n v="1.98349952698"/>
    <n v="0.44611316581999999"/>
    <n v="0.23348962918999999"/>
    <n v="5455.5179047600004"/>
    <n v="21822.071619251121"/>
    <x v="7"/>
  </r>
  <r>
    <x v="2"/>
    <n v="3"/>
    <n v="20877"/>
    <n v="83508"/>
    <n v="-0.81599950789999998"/>
    <n v="1.1920003890999999"/>
    <n v="2.0079998969999999"/>
    <n v="0.13116748831"/>
    <n v="0.16424113881999999"/>
    <n v="2738.3836534000002"/>
    <n v="10953.53461379148"/>
    <x v="7"/>
  </r>
  <r>
    <x v="3"/>
    <n v="4"/>
    <n v="26057"/>
    <n v="104228"/>
    <n v="-1.5"/>
    <n v="0.99900054932000004"/>
    <n v="2.4990005493199998"/>
    <n v="1.9017262409999999E-2"/>
    <n v="8.2421286369999999E-2"/>
    <n v="495.53280663499999"/>
    <n v="1982.13122646948"/>
    <x v="7"/>
  </r>
  <r>
    <x v="4"/>
    <n v="5"/>
    <n v="17593"/>
    <n v="70372"/>
    <n v="-0.52999973297000003"/>
    <n v="0.52299880981000002"/>
    <n v="1.0529985427899999"/>
    <n v="-2.3816404530000002E-2"/>
    <n v="5.1662308949999999E-2"/>
    <n v="-419.00200486199998"/>
    <n v="-1676.0080195851601"/>
    <x v="7"/>
  </r>
  <r>
    <x v="5"/>
    <n v="6"/>
    <n v="869"/>
    <n v="3476"/>
    <n v="-1.3189992904700001"/>
    <n v="0.92599964142000002"/>
    <n v="2.2449989318800001"/>
    <n v="-0.17881471378"/>
    <n v="0.246584725"/>
    <n v="-155.38998627699999"/>
    <n v="-621.55994509927996"/>
    <x v="7"/>
  </r>
  <r>
    <x v="6"/>
    <n v="7"/>
    <n v="4419"/>
    <n v="17676"/>
    <n v="-1.46199989319"/>
    <n v="1.6809997558600001"/>
    <n v="3.1429996490500001"/>
    <n v="0.15048698462999999"/>
    <n v="0.43020578446000002"/>
    <n v="665.00198507300001"/>
    <n v="2660.0079403198797"/>
    <x v="7"/>
  </r>
  <r>
    <x v="18"/>
    <n v="8"/>
    <n v="572"/>
    <n v="2288"/>
    <n v="-0.22000026703"/>
    <n v="1.1820001602200001"/>
    <n v="1.40200042725"/>
    <n v="0.34995280028999998"/>
    <n v="0.20045686759"/>
    <n v="200.173001766"/>
    <n v="800.6920070635199"/>
    <x v="7"/>
  </r>
  <r>
    <x v="7"/>
    <n v="9"/>
    <n v="389"/>
    <n v="1556"/>
    <n v="-0.40299987792999997"/>
    <n v="0.13700008391999999"/>
    <n v="0.53999996184999999"/>
    <n v="-1.2205692670000001E-2"/>
    <n v="5.5656893839999999E-2"/>
    <n v="-4.7480144500700003"/>
    <n v="-18.992057794520001"/>
    <x v="7"/>
  </r>
  <r>
    <x v="8"/>
    <n v="10"/>
    <n v="36"/>
    <n v="144"/>
    <n v="-6.900024414E-2"/>
    <n v="8.0999374390000003E-2"/>
    <n v="0.14999961852999999"/>
    <n v="-7.2779258100000004E-3"/>
    <n v="3.9457850949999998E-2"/>
    <n v="-0.26200532913000002"/>
    <n v="-1.0480213166400001"/>
    <x v="7"/>
  </r>
  <r>
    <x v="9"/>
    <n v="11"/>
    <n v="1581"/>
    <n v="6324"/>
    <n v="-0.38399982451999998"/>
    <n v="0.3170003891"/>
    <n v="0.70100021361999998"/>
    <n v="2.9607742099999998E-3"/>
    <n v="5.6532210409999999E-2"/>
    <n v="4.6809840202300004"/>
    <n v="18.72393610404"/>
    <x v="7"/>
  </r>
  <r>
    <x v="10"/>
    <n v="12"/>
    <n v="792"/>
    <n v="3168"/>
    <n v="-0.40399932860999999"/>
    <n v="0.24499988555999999"/>
    <n v="0.64899921416999995"/>
    <n v="-1.7986136860000002E-2"/>
    <n v="5.4947479530000003E-2"/>
    <n v="-14.2450203896"/>
    <n v="-56.980081572480003"/>
    <x v="7"/>
  </r>
  <r>
    <x v="11"/>
    <n v="13"/>
    <n v="5616"/>
    <n v="22464"/>
    <n v="-0.56999969482000001"/>
    <n v="0.20599937438999999"/>
    <n v="0.77599906920999995"/>
    <n v="-2.730660654E-2"/>
    <n v="4.6880485020000001E-2"/>
    <n v="-153.35390233999999"/>
    <n v="-613.41560931456002"/>
    <x v="7"/>
  </r>
  <r>
    <x v="19"/>
    <n v="14"/>
    <n v="6689"/>
    <n v="26756"/>
    <n v="-0.40299987792999997"/>
    <n v="0.33600044251"/>
    <n v="0.73900032043999997"/>
    <n v="1.5641363450000001E-2"/>
    <n v="6.2172744510000003E-2"/>
    <n v="104.625080109"/>
    <n v="418.50032046820002"/>
    <x v="7"/>
  </r>
  <r>
    <x v="13"/>
    <n v="15"/>
    <n v="8130"/>
    <n v="32520"/>
    <n v="-0.41600036621000003"/>
    <n v="0.28800010680999999"/>
    <n v="0.70400047302000002"/>
    <n v="-1.4990356579999999E-2"/>
    <n v="4.3311509820000003E-2"/>
    <n v="-121.871598959"/>
    <n v="-487.48639598159997"/>
    <x v="7"/>
  </r>
  <r>
    <x v="14"/>
    <n v="16"/>
    <n v="15054"/>
    <n v="60216"/>
    <n v="-0.62599945067999996"/>
    <n v="0.26500034332"/>
    <n v="0.89099979400999996"/>
    <n v="-1.2976844160000001E-2"/>
    <n v="6.3815301049999995E-2"/>
    <n v="-195.353411913"/>
    <n v="-781.41364793856008"/>
    <x v="7"/>
  </r>
  <r>
    <x v="15"/>
    <n v="17"/>
    <n v="6992"/>
    <n v="27968"/>
    <n v="-0.50999927520999999"/>
    <n v="0.18700027465999999"/>
    <n v="0.69699954987000001"/>
    <n v="-2.499374931E-2"/>
    <n v="4.9418551960000001E-2"/>
    <n v="-174.756295204"/>
    <n v="-699.02518070207998"/>
    <x v="7"/>
  </r>
  <r>
    <x v="21"/>
    <n v="18"/>
    <n v="11766"/>
    <n v="47064"/>
    <n v="-0.47899913787999998"/>
    <n v="0.26300048828"/>
    <n v="0.74199962616000004"/>
    <n v="3.1582546899999999E-3"/>
    <n v="4.3755646820000001E-2"/>
    <n v="37.160024642899998"/>
    <n v="148.64009873015999"/>
    <x v="7"/>
  </r>
  <r>
    <x v="16"/>
    <n v="19"/>
    <n v="237104"/>
    <n v="948416"/>
    <n v="-3.3229994773899998"/>
    <n v="1.91400051117"/>
    <n v="5.23699998856"/>
    <n v="-7.1146694969999993E-2"/>
    <n v="0.11442699403000001"/>
    <n v="-16869.1659631"/>
    <n v="-67476.66385666751"/>
    <x v="7"/>
  </r>
  <r>
    <x v="22"/>
    <n v="20"/>
    <n v="22"/>
    <n v="88"/>
    <n v="-0.32500004768000001"/>
    <n v="8.8999986650000001E-2"/>
    <n v="0.41400003432999999"/>
    <n v="-8.1681804220000001E-2"/>
    <n v="0.11340773622"/>
    <n v="-1.7969996929200001"/>
    <n v="-7.1879987713600002"/>
    <x v="7"/>
  </r>
  <r>
    <x v="17"/>
    <n v="22"/>
    <n v="17781"/>
    <n v="71124"/>
    <n v="-5.3569998741099996"/>
    <n v="3.3809990882899998"/>
    <n v="8.7379989624000007"/>
    <n v="-5.5524257860000002E-2"/>
    <n v="0.40525219380999999"/>
    <n v="-987.27682900399998"/>
    <n v="-3949.10731603464"/>
    <x v="7"/>
  </r>
  <r>
    <x v="0"/>
    <n v="1"/>
    <n v="1354"/>
    <n v="5416"/>
    <n v="-1.5910997390699999"/>
    <n v="1.4244003295900001"/>
    <n v="3.0155000686600002"/>
    <n v="0.38665681434999999"/>
    <n v="0.28021334204999998"/>
    <n v="523.53332662599996"/>
    <n v="2094.1333065196"/>
    <x v="8"/>
  </r>
  <r>
    <x v="1"/>
    <n v="2"/>
    <n v="5810"/>
    <n v="23240"/>
    <n v="-0.53919887543"/>
    <n v="1.2393999099699999"/>
    <n v="1.7785987854"/>
    <n v="0.34699536222999999"/>
    <n v="0.16594120102000001"/>
    <n v="2016.04305458"/>
    <n v="8064.1722182251997"/>
    <x v="8"/>
  </r>
  <r>
    <x v="2"/>
    <n v="3"/>
    <n v="15936"/>
    <n v="63744"/>
    <n v="-1.5200004577599999"/>
    <n v="1.1923999786399999"/>
    <n v="2.7124004363999998"/>
    <n v="0.15369818126000001"/>
    <n v="0.16048339728"/>
    <n v="2449.3342165899999"/>
    <n v="9797.3368662374414"/>
    <x v="8"/>
  </r>
  <r>
    <x v="3"/>
    <n v="4"/>
    <n v="27548"/>
    <n v="110192"/>
    <n v="-2.20789909363"/>
    <n v="0.83599948882999997"/>
    <n v="3.0438985824599998"/>
    <n v="6.0258159649999997E-2"/>
    <n v="8.9601450030000002E-2"/>
    <n v="1659.9917819499999"/>
    <n v="6639.9671281527999"/>
    <x v="8"/>
  </r>
  <r>
    <x v="4"/>
    <n v="5"/>
    <n v="16529"/>
    <n v="66116"/>
    <n v="-0.51809978484999997"/>
    <n v="0.53610038757"/>
    <n v="1.0542001724200001"/>
    <n v="3.4355928950000003E-2"/>
    <n v="5.1106215869999999E-2"/>
    <n v="567.86914968500002"/>
    <n v="2271.4765984582"/>
    <x v="8"/>
  </r>
  <r>
    <x v="5"/>
    <n v="6"/>
    <n v="1080"/>
    <n v="4320"/>
    <n v="-1.0159997940100001"/>
    <n v="0.41530036926000002"/>
    <n v="1.43130016327"/>
    <n v="-6.9699593939999999E-2"/>
    <n v="0.16878446277"/>
    <n v="-75.275561451900003"/>
    <n v="-301.10224582080002"/>
    <x v="8"/>
  </r>
  <r>
    <x v="6"/>
    <n v="7"/>
    <n v="5446"/>
    <n v="21784"/>
    <n v="-2.7585000991799999"/>
    <n v="1.13399982452"/>
    <n v="3.89249992371"/>
    <n v="1.8310827849999999E-2"/>
    <n v="0.34447593292000001"/>
    <n v="99.720768451699996"/>
    <n v="398.88307388440001"/>
    <x v="8"/>
  </r>
  <r>
    <x v="18"/>
    <n v="8"/>
    <n v="377"/>
    <n v="1508"/>
    <n v="-0.70339965820000006"/>
    <n v="1.0139999389600001"/>
    <n v="1.71739959717"/>
    <n v="0.21895427349999999"/>
    <n v="0.20972208846000001"/>
    <n v="82.545761108400001"/>
    <n v="330.18304443799997"/>
    <x v="8"/>
  </r>
  <r>
    <x v="7"/>
    <n v="9"/>
    <n v="620"/>
    <n v="2480"/>
    <n v="-0.18569946289"/>
    <n v="0.40839958190999998"/>
    <n v="0.59409904479999998"/>
    <n v="4.8564795499999999E-3"/>
    <n v="4.0614408169999998E-2"/>
    <n v="3.0110173225399999"/>
    <n v="12.044069283999999"/>
    <x v="8"/>
  </r>
  <r>
    <x v="8"/>
    <n v="10"/>
    <n v="36"/>
    <n v="144"/>
    <n v="-6.5900325780000005E-2"/>
    <n v="9.2101097110000002E-2"/>
    <n v="0.15800142287999999"/>
    <n v="2.0741886559999999E-2"/>
    <n v="3.0288451889999998E-2"/>
    <n v="0.74670791625999999"/>
    <n v="2.9868316646399999"/>
    <x v="8"/>
  </r>
  <r>
    <x v="9"/>
    <n v="11"/>
    <n v="1491"/>
    <n v="5964"/>
    <n v="-1.0500001907300001"/>
    <n v="4.4720001220699999"/>
    <n v="5.5220003128100004"/>
    <n v="1.4355748900600001"/>
    <n v="1.2159603919799999"/>
    <n v="2140.44216108"/>
    <n v="8561.7686443178409"/>
    <x v="8"/>
  </r>
  <r>
    <x v="10"/>
    <n v="12"/>
    <n v="508"/>
    <n v="2032"/>
    <n v="-0.1248998642"/>
    <n v="0.38579940796000001"/>
    <n v="0.51069927216"/>
    <n v="1.9819834099999999E-2"/>
    <n v="4.1358351369999997E-2"/>
    <n v="10.068475723300001"/>
    <n v="40.273902891199995"/>
    <x v="8"/>
  </r>
  <r>
    <x v="11"/>
    <n v="13"/>
    <n v="11097"/>
    <n v="44388"/>
    <n v="-0.46699905396000002"/>
    <n v="0.61040019989000005"/>
    <n v="1.0773992538499999"/>
    <n v="3.0253684000000002E-3"/>
    <n v="5.2078757599999997E-2"/>
    <n v="33.5725131035"/>
    <n v="134.29005253920002"/>
    <x v="8"/>
  </r>
  <r>
    <x v="19"/>
    <n v="14"/>
    <n v="1602"/>
    <n v="6408"/>
    <n v="-0.1113986969"/>
    <n v="0.52750110626000002"/>
    <n v="0.63889980315999995"/>
    <n v="0.14636141530999999"/>
    <n v="7.7021455050000007E-2"/>
    <n v="234.47098732000001"/>
    <n v="937.88394930647996"/>
    <x v="8"/>
  </r>
  <r>
    <x v="13"/>
    <n v="15"/>
    <n v="15074"/>
    <n v="60296"/>
    <n v="-0.30699968338"/>
    <n v="0.42149925232000002"/>
    <n v="0.72849893570000002"/>
    <n v="1.395875324E-2"/>
    <n v="4.6250176109999999E-2"/>
    <n v="210.41424632100001"/>
    <n v="841.65698535903994"/>
    <x v="8"/>
  </r>
  <r>
    <x v="14"/>
    <n v="16"/>
    <n v="22908"/>
    <n v="91632"/>
    <n v="-0.68779945373999996"/>
    <n v="0.63969993590999996"/>
    <n v="1.32749938965"/>
    <n v="2.5515724890000001E-2"/>
    <n v="6.2660342970000005E-2"/>
    <n v="584.514225721"/>
    <n v="2338.05690312048"/>
    <x v="8"/>
  </r>
  <r>
    <x v="15"/>
    <n v="17"/>
    <n v="11992"/>
    <n v="47968"/>
    <n v="-0.11229991912999999"/>
    <n v="0.47519969940000001"/>
    <n v="0.58749961852999999"/>
    <n v="2.2674202559999999E-2"/>
    <n v="3.94768141E-2"/>
    <n v="271.90903711300001"/>
    <n v="1087.63614839808"/>
    <x v="8"/>
  </r>
  <r>
    <x v="21"/>
    <n v="18"/>
    <n v="20053"/>
    <n v="80212"/>
    <n v="-0.20170021057000001"/>
    <n v="0.59809970856000005"/>
    <n v="0.79979991913000004"/>
    <n v="5.229690293E-2"/>
    <n v="5.3670322909999998E-2"/>
    <n v="1048.7097945200001"/>
    <n v="4194.8391778211599"/>
    <x v="8"/>
  </r>
  <r>
    <x v="16"/>
    <n v="19"/>
    <n v="217923"/>
    <n v="871692"/>
    <n v="-1.20917129517"/>
    <n v="1.75449991226"/>
    <n v="2.96367120743"/>
    <n v="4.1752447540000001E-2"/>
    <n v="6.7787290309999998E-2"/>
    <n v="9098.8186242600004"/>
    <n v="36395.274501037682"/>
    <x v="8"/>
  </r>
  <r>
    <x v="17"/>
    <n v="21"/>
    <n v="18281"/>
    <n v="73124"/>
    <n v="-3.3448991775499999"/>
    <n v="2.2339997291599998"/>
    <n v="5.5788989067100001"/>
    <n v="1.8571261219999999E-2"/>
    <n v="0.19657276309999999"/>
    <n v="339.50122642500003"/>
    <n v="1358.0049054512799"/>
    <x v="8"/>
  </r>
  <r>
    <x v="1"/>
    <n v="1"/>
    <n v="908"/>
    <n v="3632"/>
    <n v="-0.57159996033000005"/>
    <n v="0.88189983368000002"/>
    <n v="1.4534997940100001"/>
    <n v="0.13046475182"/>
    <n v="0.21164816103"/>
    <n v="118.461994648"/>
    <n v="473.84797861024003"/>
    <x v="9"/>
  </r>
  <r>
    <x v="2"/>
    <n v="2"/>
    <n v="19844"/>
    <n v="79376"/>
    <n v="-0.48489952086999999"/>
    <n v="0.85439968108999997"/>
    <n v="1.3392992019700001"/>
    <n v="0.12624797534000001"/>
    <n v="0.13506317706000001"/>
    <n v="2505.2648227200002"/>
    <n v="10021.05929058784"/>
    <x v="9"/>
  </r>
  <r>
    <x v="3"/>
    <n v="3"/>
    <n v="11985"/>
    <n v="47940"/>
    <n v="-1.0960998535199999"/>
    <n v="0.56630039215000005"/>
    <n v="1.66240024567"/>
    <n v="2.9791483200000001E-3"/>
    <n v="8.3202721499999993E-2"/>
    <n v="35.705092668500001"/>
    <n v="142.82037046080001"/>
    <x v="9"/>
  </r>
  <r>
    <x v="4"/>
    <n v="4"/>
    <n v="28885"/>
    <n v="115540"/>
    <n v="-0.44379997252999998"/>
    <n v="0.53329944611000002"/>
    <n v="0.97709941864000005"/>
    <n v="-1.5706033999999999E-4"/>
    <n v="5.8126680260000001E-2"/>
    <n v="-4.5366878509499999"/>
    <n v="-18.146751683599998"/>
    <x v="9"/>
  </r>
  <r>
    <x v="5"/>
    <n v="5"/>
    <n v="942"/>
    <n v="3768"/>
    <n v="-0.71189975739"/>
    <n v="0.35379981994999998"/>
    <n v="1.06569957733"/>
    <n v="-0.10184851093"/>
    <n v="0.12380557781"/>
    <n v="-95.9412972927"/>
    <n v="-383.76518918424"/>
    <x v="9"/>
  </r>
  <r>
    <x v="6"/>
    <n v="6"/>
    <n v="3279"/>
    <n v="13116"/>
    <n v="-0.50419998169000002"/>
    <n v="1.0381994247399999"/>
    <n v="1.54239940643"/>
    <n v="2.5406163539999999E-2"/>
    <n v="0.18143520007"/>
    <n v="83.306810259800002"/>
    <n v="333.22724099063998"/>
    <x v="9"/>
  </r>
  <r>
    <x v="18"/>
    <n v="7"/>
    <n v="52"/>
    <n v="208"/>
    <n v="-0.2137002945"/>
    <n v="0.39120006560999998"/>
    <n v="0.60490036011000003"/>
    <n v="7.9205815609999994E-2"/>
    <n v="0.13776945667000001"/>
    <n v="4.1187024116500002"/>
    <n v="16.474809646879997"/>
    <x v="9"/>
  </r>
  <r>
    <x v="7"/>
    <n v="8"/>
    <n v="144"/>
    <n v="576"/>
    <n v="-0.12720012664999999"/>
    <n v="3.6700248720000002E-2"/>
    <n v="0.16390037536999999"/>
    <n v="-2.885976765E-2"/>
    <n v="2.0757211269999999E-2"/>
    <n v="-4.1558065414399996"/>
    <n v="-16.623226166399999"/>
    <x v="9"/>
  </r>
  <r>
    <x v="8"/>
    <n v="9"/>
    <n v="36"/>
    <n v="144"/>
    <n v="-7.929992676E-2"/>
    <n v="3.5200119019999997E-2"/>
    <n v="0.11450004578"/>
    <n v="-3.21444273E-2"/>
    <n v="2.2610608599999998E-2"/>
    <n v="-1.15719938278"/>
    <n v="-4.6287975312"/>
    <x v="9"/>
  </r>
  <r>
    <x v="9"/>
    <n v="10"/>
    <n v="1482"/>
    <n v="5928"/>
    <n v="-0.63630008697999996"/>
    <n v="0.81050014496"/>
    <n v="1.44680023193"/>
    <n v="-8.8985756819999998E-2"/>
    <n v="0.21612706373000001"/>
    <n v="-131.876891613"/>
    <n v="-527.50756642895999"/>
    <x v="9"/>
  </r>
  <r>
    <x v="10"/>
    <n v="11"/>
    <n v="1512"/>
    <n v="6048"/>
    <n v="-0.26399993897000001"/>
    <n v="0.18249988555999999"/>
    <n v="0.44649982451999998"/>
    <n v="-3.8774066580000002E-2"/>
    <n v="4.2091551300000002E-2"/>
    <n v="-58.626388669000001"/>
    <n v="-234.50555467584002"/>
    <x v="9"/>
  </r>
  <r>
    <x v="11"/>
    <n v="12"/>
    <n v="9110"/>
    <n v="36440"/>
    <n v="-0.25459957122999999"/>
    <n v="0.24289989471000001"/>
    <n v="0.49749946594"/>
    <n v="-2.7758934440000001E-2"/>
    <n v="2.8956075120000001E-2"/>
    <n v="-252.88389277499999"/>
    <n v="-1011.5355709936"/>
    <x v="9"/>
  </r>
  <r>
    <x v="12"/>
    <n v="13"/>
    <n v="20"/>
    <n v="80"/>
    <n v="-6.9799423220000004E-2"/>
    <n v="2.939987183E-2"/>
    <n v="9.9199295039999996E-2"/>
    <n v="-2.3154830929999998E-2"/>
    <n v="2.2265824159999999E-2"/>
    <n v="-0.46309661865000001"/>
    <n v="-1.8523864743999998"/>
    <x v="9"/>
  </r>
  <r>
    <x v="19"/>
    <n v="14"/>
    <n v="219"/>
    <n v="876"/>
    <n v="-4.4099807739999997E-2"/>
    <n v="0.40859985352"/>
    <n v="0.45269966126"/>
    <n v="0.15378084575000001"/>
    <n v="8.2523850999999995E-2"/>
    <n v="33.678005218499997"/>
    <n v="134.71202087700001"/>
    <x v="9"/>
  </r>
  <r>
    <x v="13"/>
    <n v="15"/>
    <n v="15312"/>
    <n v="61248"/>
    <n v="-0.76889991759999998"/>
    <n v="0.47919988631999999"/>
    <n v="1.24809980392"/>
    <n v="-2.029731546E-2"/>
    <n v="3.900174503E-2"/>
    <n v="-310.79249429700002"/>
    <n v="-1243.1699772940799"/>
    <x v="9"/>
  </r>
  <r>
    <x v="14"/>
    <n v="16"/>
    <n v="11650"/>
    <n v="46600"/>
    <n v="-0.33640003204000002"/>
    <n v="0.30180025101000002"/>
    <n v="0.63820028304999998"/>
    <n v="-1.4861624679999999E-2"/>
    <n v="3.8583061010000003E-2"/>
    <n v="-173.13792753199999"/>
    <n v="-692.55171008799994"/>
    <x v="9"/>
  </r>
  <r>
    <x v="15"/>
    <n v="17"/>
    <n v="11407"/>
    <n v="45628"/>
    <n v="-0.47369956969999999"/>
    <n v="0.22909927367999999"/>
    <n v="0.70279884337999998"/>
    <n v="-1.5973771370000001E-2"/>
    <n v="3.4004751110000002E-2"/>
    <n v="-182.21281003999999"/>
    <n v="-728.85124007036006"/>
    <x v="9"/>
  </r>
  <r>
    <x v="21"/>
    <n v="18"/>
    <n v="24355"/>
    <n v="97420"/>
    <n v="-0.54390048981000005"/>
    <n v="0.49679946898999999"/>
    <n v="1.0406999588000001"/>
    <n v="1.4683886320000001E-2"/>
    <n v="5.627399517E-2"/>
    <n v="357.626051426"/>
    <n v="1430.5042052944"/>
    <x v="9"/>
  </r>
  <r>
    <x v="16"/>
    <n v="19"/>
    <n v="237092"/>
    <n v="948368"/>
    <n v="-1.7371997833299999"/>
    <n v="1.42850017548"/>
    <n v="3.1656999587999999"/>
    <n v="-2.2587975869999999E-2"/>
    <n v="6.8724265630000003E-2"/>
    <n v="-5355.4283758399997"/>
    <n v="-21421.713499880159"/>
    <x v="9"/>
  </r>
  <r>
    <x v="22"/>
    <n v="20"/>
    <n v="20"/>
    <n v="80"/>
    <n v="-0.222900033"/>
    <n v="-4.6000480700000004E-3"/>
    <n v="0.21829998493"/>
    <n v="-0.12850000262"/>
    <n v="5.775165971E-2"/>
    <n v="-2.5700000524500002"/>
    <n v="-10.280000209600001"/>
    <x v="9"/>
  </r>
  <r>
    <x v="23"/>
    <n v="21"/>
    <n v="12"/>
    <n v="48"/>
    <n v="-3.8900136949999997E-2"/>
    <n v="8.3500027660000004E-2"/>
    <n v="0.1224001646"/>
    <n v="5.1083167400000004E-3"/>
    <n v="3.8501787740000001E-2"/>
    <n v="6.1299800869999997E-2"/>
    <n v="0.24519920352000002"/>
    <x v="9"/>
  </r>
  <r>
    <x v="17"/>
    <n v="22"/>
    <n v="18109"/>
    <n v="72436"/>
    <n v="-0.75219917297000005"/>
    <n v="0.82279992103999999"/>
    <n v="1.57499909401"/>
    <n v="-2.9769259280000002E-2"/>
    <n v="3.9332333400000002E-2"/>
    <n v="-539.09151625599998"/>
    <n v="-2156.3660652060803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Draaitabel1" cacheId="9" applyNumberFormats="0" applyBorderFormats="0" applyFontFormats="0" applyPatternFormats="0" applyAlignmentFormats="0" applyWidthHeightFormats="1" dataCaption="Waarden" updatedVersion="4" minRefreshableVersion="3" useAutoFormatting="1" rowGrandTotals="0" colGrandTotals="0" itemPrintTitles="1" createdVersion="4" indent="0" outline="1" outlineData="1" multipleFieldFilters="0">
  <location ref="Q2:AA17" firstHeaderRow="1" firstDataRow="2" firstDataCol="1"/>
  <pivotFields count="14">
    <pivotField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6"/>
        <item x="12"/>
        <item x="13"/>
        <item x="14"/>
        <item x="15"/>
        <item x="17"/>
        <item x="22"/>
        <item x="18"/>
        <item x="19"/>
        <item x="20"/>
        <item x="21"/>
        <item x="23"/>
        <item x="24"/>
        <item x="25"/>
        <item x="26"/>
        <item x="27"/>
        <item x="28"/>
        <item x="29"/>
        <item t="default"/>
      </items>
    </pivotField>
    <pivotField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numFmtId="1" showAll="0" defaultSubtotal="0">
      <items count="14">
        <item x="13"/>
        <item x="10"/>
        <item x="9"/>
        <item x="12"/>
        <item x="11"/>
        <item x="4"/>
        <item x="8"/>
        <item x="3"/>
        <item x="6"/>
        <item x="7"/>
        <item x="2"/>
        <item x="1"/>
        <item x="0"/>
        <item x="5"/>
      </items>
    </pivotField>
    <pivotField numFmtId="1" showAll="0"/>
    <pivotField numFmtId="1" showAll="0"/>
    <pivotField numFmtId="1" showAll="0"/>
    <pivotField numFmtId="1" showAll="0"/>
    <pivotField numFmtId="1" showAll="0"/>
    <pivotField numFmtId="1" showAll="0"/>
    <pivotField dataField="1" numFmtId="2" showAll="0" defaultSubtotal="0"/>
    <pivotField numFmtId="2" showAll="0"/>
    <pivotField numFmtId="1" showAll="0"/>
    <pivotField numFmtId="1" showAll="0" defaultSubtotal="0"/>
    <pivotField axis="axisCol" numFmtI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dataFields count="1">
    <dataField name="Som van MEAN (cm)" fld="9" baseField="0" baseItem="0"/>
  </dataFields>
  <formats count="7">
    <format dxfId="38">
      <pivotArea outline="0" collapsedLevelsAreSubtotals="1" fieldPosition="0"/>
    </format>
    <format dxfId="37">
      <pivotArea field="13" type="button" dataOnly="0" labelOnly="1" outline="0" axis="axisCol" fieldPosition="0"/>
    </format>
    <format dxfId="36">
      <pivotArea type="topRight" dataOnly="0" labelOnly="1" outline="0" fieldPosition="0"/>
    </format>
    <format dxfId="35">
      <pivotArea dataOnly="0" labelOnly="1" grandCol="1" outline="0" fieldPosition="0"/>
    </format>
    <format dxfId="34">
      <pivotArea dataOnly="0" labelOnly="1" fieldPosition="0">
        <references count="1">
          <reference field="13" count="0"/>
        </references>
      </pivotArea>
    </format>
    <format dxfId="33">
      <pivotArea collapsedLevelsAreSubtotals="1" fieldPosition="0">
        <references count="2">
          <reference field="2" count="1">
            <x v="8"/>
          </reference>
          <reference field="13" count="1" selected="0">
            <x v="0"/>
          </reference>
        </references>
      </pivotArea>
    </format>
    <format dxfId="32">
      <pivotArea collapsedLevelsAreSubtotals="1" fieldPosition="0">
        <references count="2">
          <reference field="2" count="1">
            <x v="8"/>
          </reference>
          <reference field="13" count="1" selected="0">
            <x v="8"/>
          </reference>
        </references>
      </pivotArea>
    </format>
  </formats>
  <conditionalFormats count="1">
    <conditionalFormat priority="4">
      <pivotAreas count="4">
        <pivotArea type="data" collapsedLevelsAreSubtotals="1" fieldPosition="0">
          <references count="3">
            <reference field="4294967294" count="1" selected="0">
              <x v="0"/>
            </reference>
            <reference field="2" count="8">
              <x v="0"/>
              <x v="1"/>
              <x v="2"/>
              <x v="3"/>
              <x v="4"/>
              <x v="5"/>
              <x v="6"/>
              <x v="7"/>
            </reference>
            <reference field="13" count="10" selected="0">
              <x v="0"/>
              <x v="1"/>
              <x v="2"/>
              <x v="3"/>
              <x v="4"/>
              <x v="5"/>
              <x v="6"/>
              <x v="7"/>
              <x v="8"/>
              <x v="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2" count="5">
              <x v="9"/>
              <x v="10"/>
              <x v="11"/>
              <x v="12"/>
              <x v="13"/>
            </reference>
            <reference field="13" count="10" selected="0">
              <x v="0"/>
              <x v="1"/>
              <x v="2"/>
              <x v="3"/>
              <x v="4"/>
              <x v="5"/>
              <x v="6"/>
              <x v="7"/>
              <x v="8"/>
              <x v="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2" count="1">
              <x v="8"/>
            </reference>
            <reference field="13" count="7" selected="0">
              <x v="1"/>
              <x v="2"/>
              <x v="3"/>
              <x v="4"/>
              <x v="5"/>
              <x v="6"/>
              <x v="7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2" count="1">
              <x v="8"/>
            </reference>
            <reference field="13" count="1" selected="0">
              <x v="9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Draaitabel3" cacheId="10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>
  <location ref="O72:Z104" firstHeaderRow="1" firstDataRow="2" firstDataCol="1"/>
  <pivotFields count="12">
    <pivotField axis="axisRow" showAll="0">
      <items count="31">
        <item x="0"/>
        <item x="1"/>
        <item x="2"/>
        <item x="3"/>
        <item x="4"/>
        <item x="5"/>
        <item x="6"/>
        <item x="23"/>
        <item x="7"/>
        <item x="8"/>
        <item x="9"/>
        <item x="10"/>
        <item x="11"/>
        <item x="12"/>
        <item x="13"/>
        <item x="24"/>
        <item x="14"/>
        <item x="15"/>
        <item x="16"/>
        <item x="17"/>
        <item x="18"/>
        <item x="27"/>
        <item x="19"/>
        <item x="20"/>
        <item x="21"/>
        <item x="25"/>
        <item x="28"/>
        <item x="29"/>
        <item x="26"/>
        <item x="22"/>
        <item t="default"/>
      </items>
    </pivotField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2" showAll="0" defaultSubtotal="0"/>
    <pivotField numFmtId="2" showAll="0"/>
    <pivotField numFmtId="1" showAll="0"/>
    <pivotField dataField="1" numFmtId="1" showAll="0" defaultSubtotal="0"/>
    <pivotField axis="axisCol" numFmtI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1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m van KUUBS" fld="10" baseField="0" baseItem="0" numFmtId="1"/>
  </dataFields>
  <formats count="5">
    <format dxfId="11">
      <pivotArea outline="0" collapsedLevelsAreSubtotals="1" fieldPosition="0"/>
    </format>
    <format dxfId="10">
      <pivotArea field="11" type="button" dataOnly="0" labelOnly="1" outline="0" axis="axisCol" fieldPosition="0"/>
    </format>
    <format dxfId="9">
      <pivotArea type="topRight" dataOnly="0" labelOnly="1" outline="0" fieldPosition="0"/>
    </format>
    <format dxfId="8">
      <pivotArea dataOnly="0" labelOnly="1" fieldPosition="0">
        <references count="1">
          <reference field="11" count="0"/>
        </references>
      </pivotArea>
    </format>
    <format dxfId="7">
      <pivotArea dataOnly="0" labelOnly="1" grandCol="1" outline="0" fieldPosition="0"/>
    </format>
  </formats>
  <conditionalFormats count="12">
    <conditionalFormat priority="3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11" count="1" selected="0">
              <x v="9"/>
            </reference>
          </references>
        </pivotArea>
      </pivotAreas>
    </conditionalFormat>
    <conditionalFormat priority="4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11" count="1" selected="0">
              <x v="8"/>
            </reference>
          </references>
        </pivotArea>
      </pivotAreas>
    </conditionalFormat>
    <conditionalFormat priority="5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11" count="1" selected="0">
              <x v="7"/>
            </reference>
          </references>
        </pivotArea>
      </pivotAreas>
    </conditionalFormat>
    <conditionalFormat priority="6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11" count="1" selected="0">
              <x v="6"/>
            </reference>
          </references>
        </pivotArea>
      </pivotAreas>
    </conditionalFormat>
    <conditionalFormat priority="7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11" count="1" selected="0">
              <x v="5"/>
            </reference>
          </references>
        </pivotArea>
      </pivotAreas>
    </conditionalFormat>
    <conditionalFormat priority="8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11" count="1" selected="0">
              <x v="4"/>
            </reference>
          </references>
        </pivotArea>
      </pivotAreas>
    </conditionalFormat>
    <conditionalFormat priority="9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11" count="1" selected="0">
              <x v="3"/>
            </reference>
          </references>
        </pivotArea>
      </pivotAreas>
    </conditionalFormat>
    <conditionalFormat priority="10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11" count="1" selected="0">
              <x v="2"/>
            </reference>
          </references>
        </pivotArea>
      </pivotAreas>
    </conditionalFormat>
    <conditionalFormat priority="1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11" count="1" selected="0">
              <x v="1"/>
            </reference>
          </references>
        </pivotArea>
      </pivotAreas>
    </conditionalFormat>
    <conditionalFormat priority="12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11" count="1" selected="0">
              <x v="0"/>
            </reference>
          </references>
        </pivotArea>
      </pivotAreas>
    </conditionalFormat>
    <conditionalFormat priority="14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1">
              <x v="1"/>
            </reference>
            <reference field="11" count="10" selected="0">
              <x v="0"/>
              <x v="1"/>
              <x v="2"/>
              <x v="3"/>
              <x v="4"/>
              <x v="5"/>
              <x v="6"/>
              <x v="7"/>
              <x v="8"/>
              <x v="9"/>
            </reference>
          </references>
        </pivotArea>
      </pivotAreas>
    </conditionalFormat>
    <conditionalFormat priority="15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1">
              <x v="0"/>
            </reference>
            <reference field="11" count="10" selected="0">
              <x v="0"/>
              <x v="1"/>
              <x v="2"/>
              <x v="3"/>
              <x v="4"/>
              <x v="5"/>
              <x v="6"/>
              <x v="7"/>
              <x v="8"/>
              <x v="9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Draaitabel2" cacheId="10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>
  <location ref="O37:Z69" firstHeaderRow="1" firstDataRow="2" firstDataCol="1"/>
  <pivotFields count="12">
    <pivotField axis="axisRow" showAll="0">
      <items count="31">
        <item x="0"/>
        <item x="1"/>
        <item x="2"/>
        <item x="3"/>
        <item x="4"/>
        <item x="5"/>
        <item x="6"/>
        <item x="23"/>
        <item x="7"/>
        <item x="8"/>
        <item x="9"/>
        <item x="10"/>
        <item x="11"/>
        <item x="12"/>
        <item x="13"/>
        <item x="24"/>
        <item x="14"/>
        <item x="15"/>
        <item x="16"/>
        <item x="17"/>
        <item x="18"/>
        <item x="27"/>
        <item x="19"/>
        <item x="20"/>
        <item x="21"/>
        <item x="25"/>
        <item x="28"/>
        <item x="29"/>
        <item x="26"/>
        <item x="22"/>
        <item t="default"/>
      </items>
    </pivotField>
    <pivotField numFmtId="1" showAll="0"/>
    <pivotField numFmtId="1" showAll="0"/>
    <pivotField dataField="1" numFmtId="1" showAll="0"/>
    <pivotField numFmtId="1" showAll="0"/>
    <pivotField numFmtId="1" showAll="0"/>
    <pivotField numFmtId="1" showAll="0"/>
    <pivotField numFmtId="2" showAll="0" defaultSubtotal="0"/>
    <pivotField numFmtId="2" showAll="0"/>
    <pivotField numFmtId="1" showAll="0"/>
    <pivotField numFmtId="1" showAll="0" defaultSubtotal="0"/>
    <pivotField axis="axisCol" numFmtI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1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m van AREA" fld="3" baseField="0" baseItem="0" numFmtId="1"/>
  </dataFields>
  <formats count="5">
    <format dxfId="16">
      <pivotArea field="11" type="button" dataOnly="0" labelOnly="1" outline="0" axis="axisCol" fieldPosition="0"/>
    </format>
    <format dxfId="15">
      <pivotArea type="topRight" dataOnly="0" labelOnly="1" outline="0" fieldPosition="0"/>
    </format>
    <format dxfId="14">
      <pivotArea outline="0" collapsedLevelsAreSubtotals="1" fieldPosition="0"/>
    </format>
    <format dxfId="13">
      <pivotArea dataOnly="0" labelOnly="1" fieldPosition="0">
        <references count="1">
          <reference field="11" count="0"/>
        </references>
      </pivotArea>
    </format>
    <format dxfId="1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Draaitabel2" cacheId="10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>
  <location ref="Q37:AB69" firstHeaderRow="1" firstDataRow="2" firstDataCol="1"/>
  <pivotFields count="12">
    <pivotField axis="axisRow" showAll="0">
      <items count="31">
        <item x="0"/>
        <item x="1"/>
        <item x="2"/>
        <item x="3"/>
        <item x="4"/>
        <item x="5"/>
        <item x="6"/>
        <item x="23"/>
        <item x="7"/>
        <item x="8"/>
        <item x="9"/>
        <item x="10"/>
        <item x="11"/>
        <item x="12"/>
        <item x="13"/>
        <item x="24"/>
        <item x="14"/>
        <item x="15"/>
        <item x="16"/>
        <item x="17"/>
        <item x="18"/>
        <item x="27"/>
        <item x="19"/>
        <item x="20"/>
        <item x="21"/>
        <item x="25"/>
        <item x="28"/>
        <item x="29"/>
        <item x="26"/>
        <item x="22"/>
        <item t="default"/>
      </items>
    </pivotField>
    <pivotField numFmtId="1" showAll="0"/>
    <pivotField numFmtId="1" showAll="0"/>
    <pivotField dataField="1" numFmtId="1" showAll="0"/>
    <pivotField numFmtId="1" showAll="0"/>
    <pivotField numFmtId="1" showAll="0"/>
    <pivotField numFmtId="1" showAll="0"/>
    <pivotField numFmtId="2" showAll="0" defaultSubtotal="0"/>
    <pivotField numFmtId="2" showAll="0"/>
    <pivotField numFmtId="1" showAll="0"/>
    <pivotField numFmtId="1" showAll="0" defaultSubtotal="0"/>
    <pivotField axis="axisCol" numFmtI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1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m van AREA" fld="3" baseField="0" baseItem="0" numFmtId="1"/>
  </dataFields>
  <formats count="5">
    <format dxfId="43">
      <pivotArea field="11" type="button" dataOnly="0" labelOnly="1" outline="0" axis="axisCol" fieldPosition="0"/>
    </format>
    <format dxfId="42">
      <pivotArea type="topRight" dataOnly="0" labelOnly="1" outline="0" fieldPosition="0"/>
    </format>
    <format dxfId="41">
      <pivotArea outline="0" collapsedLevelsAreSubtotals="1" fieldPosition="0"/>
    </format>
    <format dxfId="40">
      <pivotArea dataOnly="0" labelOnly="1" fieldPosition="0">
        <references count="1">
          <reference field="11" count="0"/>
        </references>
      </pivotArea>
    </format>
    <format dxfId="3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Draaitabel3" cacheId="9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>
  <location ref="Q72:AB83" firstHeaderRow="1" firstDataRow="2" firstDataCol="1"/>
  <pivotFields count="14">
    <pivotField showAll="0"/>
    <pivotField axis="axisRow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umFmtId="1" showAll="0" defaultSubtota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2" showAll="0" defaultSubtotal="0"/>
    <pivotField numFmtId="2" showAll="0"/>
    <pivotField numFmtId="1" showAll="0"/>
    <pivotField dataField="1" numFmtId="1" showAll="0" defaultSubtotal="0"/>
    <pivotField axis="axisCol" numFmtI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m van KUUBS" fld="12" baseField="0" baseItem="0" numFmtId="1"/>
  </dataFields>
  <formats count="5">
    <format dxfId="48">
      <pivotArea outline="0" collapsedLevelsAreSubtotals="1" fieldPosition="0"/>
    </format>
    <format dxfId="47">
      <pivotArea field="13" type="button" dataOnly="0" labelOnly="1" outline="0" axis="axisCol" fieldPosition="0"/>
    </format>
    <format dxfId="46">
      <pivotArea type="topRight" dataOnly="0" labelOnly="1" outline="0" fieldPosition="0"/>
    </format>
    <format dxfId="45">
      <pivotArea dataOnly="0" labelOnly="1" fieldPosition="0">
        <references count="1">
          <reference field="13" count="0"/>
        </references>
      </pivotArea>
    </format>
    <format dxfId="44">
      <pivotArea dataOnly="0" labelOnly="1" grandCol="1" outline="0" fieldPosition="0"/>
    </format>
  </formats>
  <conditionalFormats count="1">
    <conditionalFormat priority="5">
      <pivotAreas count="3">
        <pivotArea type="data" collapsedLevelsAreSubtotals="1" fieldPosition="0">
          <references count="3">
            <reference field="4294967294" count="1" selected="0">
              <x v="0"/>
            </reference>
            <reference field="1" count="4">
              <x v="0"/>
              <x v="1"/>
              <x v="2"/>
              <x v="3"/>
            </reference>
            <reference field="13" count="10" selected="0">
              <x v="0"/>
              <x v="1"/>
              <x v="2"/>
              <x v="3"/>
              <x v="4"/>
              <x v="5"/>
              <x v="6"/>
              <x v="7"/>
              <x v="8"/>
              <x v="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4">
              <x v="5"/>
              <x v="6"/>
              <x v="7"/>
              <x v="8"/>
            </reference>
            <reference field="13" count="10" selected="0">
              <x v="0"/>
              <x v="1"/>
              <x v="2"/>
              <x v="3"/>
              <x v="4"/>
              <x v="5"/>
              <x v="6"/>
              <x v="7"/>
              <x v="8"/>
              <x v="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>
              <x v="4"/>
            </reference>
            <reference field="13" count="9" selected="0">
              <x v="1"/>
              <x v="2"/>
              <x v="3"/>
              <x v="4"/>
              <x v="5"/>
              <x v="6"/>
              <x v="7"/>
              <x v="8"/>
              <x v="9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4000000}" name="Draaitabel5" cacheId="9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>
  <location ref="AQ2:BB18" firstHeaderRow="1" firstDataRow="2" firstDataCol="1"/>
  <pivotFields count="14">
    <pivotField showAll="0"/>
    <pivotField showAll="0"/>
    <pivotField axis="axisRow" numFmtId="1" showAll="0">
      <items count="15">
        <item x="13"/>
        <item x="10"/>
        <item x="9"/>
        <item x="12"/>
        <item x="11"/>
        <item x="4"/>
        <item x="8"/>
        <item x="3"/>
        <item x="6"/>
        <item x="7"/>
        <item x="2"/>
        <item x="1"/>
        <item x="0"/>
        <item x="5"/>
        <item t="default"/>
      </items>
    </pivotField>
    <pivotField numFmtId="1" showAll="0"/>
    <pivotField numFmtId="1" showAll="0"/>
    <pivotField dataField="1" numFmtId="1" showAll="0"/>
    <pivotField numFmtId="1" showAll="0"/>
    <pivotField numFmtId="1" showAll="0"/>
    <pivotField numFmtId="1" showAll="0"/>
    <pivotField numFmtId="2" showAll="0"/>
    <pivotField numFmtId="2" showAll="0"/>
    <pivotField numFmtId="1" showAll="0"/>
    <pivotField numFmtId="1" showAll="0"/>
    <pivotField axis="axisCol" numFmtI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1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m van AREA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Draaitabel4" cacheId="9" applyNumberFormats="0" applyBorderFormats="0" applyFontFormats="0" applyPatternFormats="0" applyAlignmentFormats="0" applyWidthHeightFormats="1" dataCaption="Waarden" updatedVersion="4" minRefreshableVersion="3" useAutoFormatting="1" rowGrandTotals="0" colGrandTotals="0" itemPrintTitles="1" createdVersion="4" indent="0" outline="1" outlineData="1" multipleFieldFilters="0">
  <location ref="AD2:AN12" firstHeaderRow="1" firstDataRow="2" firstDataCol="1"/>
  <pivotFields count="14"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dataField="1" numFmtId="2" showAll="0"/>
    <pivotField numFmtId="2" showAll="0"/>
    <pivotField numFmtId="1" showAll="0"/>
    <pivotField numFmtId="1" showAll="0"/>
    <pivotField axis="axisCol" numFmtI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1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dataFields count="1">
    <dataField name="Som van MEAN (cm)" fld="9" baseField="0" baseItem="0" numFmtId="2"/>
  </dataFields>
  <formats count="3">
    <format dxfId="51">
      <pivotArea outline="0" collapsedLevelsAreSubtotals="1" fieldPosition="0"/>
    </format>
    <format dxfId="50">
      <pivotArea collapsedLevelsAreSubtotals="1" fieldPosition="0">
        <references count="2">
          <reference field="1" count="1">
            <x v="4"/>
          </reference>
          <reference field="13" count="1" selected="0">
            <x v="8"/>
          </reference>
        </references>
      </pivotArea>
    </format>
    <format dxfId="49">
      <pivotArea collapsedLevelsAreSubtotals="1" fieldPosition="0">
        <references count="2">
          <reference field="1" count="1">
            <x v="4"/>
          </reference>
          <reference field="13" count="1" selected="0">
            <x v="0"/>
          </reference>
        </references>
      </pivotArea>
    </format>
  </formats>
  <conditionalFormats count="1">
    <conditionalFormat priority="2">
      <pivotAreas count="4">
        <pivotArea type="data" collapsedLevelsAreSubtotals="1" fieldPosition="0">
          <references count="2">
            <reference field="4294967294" count="1" selected="0">
              <x v="0"/>
            </reference>
            <reference field="1" count="4">
              <x v="0"/>
              <x v="1"/>
              <x v="2"/>
              <x v="3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1" count="4">
              <x v="5"/>
              <x v="6"/>
              <x v="7"/>
              <x v="8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>
              <x v="4"/>
            </reference>
            <reference field="13" count="7" selected="0">
              <x v="1"/>
              <x v="2"/>
              <x v="3"/>
              <x v="4"/>
              <x v="5"/>
              <x v="6"/>
              <x v="7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1" count="1">
              <x v="4"/>
            </reference>
            <reference field="13" count="1" selected="0">
              <x v="9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Draaitabel2" cacheId="11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>
  <location ref="O37:Z63" firstHeaderRow="1" firstDataRow="2" firstDataCol="1"/>
  <pivotFields count="12">
    <pivotField axis="axisRow" showAll="0">
      <items count="25">
        <item x="0"/>
        <item x="1"/>
        <item x="2"/>
        <item x="3"/>
        <item x="4"/>
        <item x="5"/>
        <item x="6"/>
        <item x="18"/>
        <item x="7"/>
        <item x="8"/>
        <item x="9"/>
        <item x="10"/>
        <item x="11"/>
        <item x="12"/>
        <item x="19"/>
        <item x="13"/>
        <item x="14"/>
        <item x="15"/>
        <item x="21"/>
        <item x="16"/>
        <item x="22"/>
        <item x="23"/>
        <item x="20"/>
        <item x="17"/>
        <item t="default"/>
      </items>
    </pivotField>
    <pivotField numFmtId="1" showAll="0"/>
    <pivotField numFmtId="1" showAll="0"/>
    <pivotField dataField="1" numFmtId="1" showAll="0"/>
    <pivotField numFmtId="1" showAll="0"/>
    <pivotField numFmtId="1" showAll="0"/>
    <pivotField numFmtId="1" showAll="0"/>
    <pivotField numFmtId="2" showAll="0" defaultSubtotal="0"/>
    <pivotField numFmtId="2" showAll="0"/>
    <pivotField numFmtId="1" showAll="0"/>
    <pivotField numFmtId="1" showAll="0" defaultSubtotal="0"/>
    <pivotField axis="axisCol" numFmtI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1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m van AREA" fld="3" baseField="0" baseItem="0" numFmtId="1"/>
  </dataFields>
  <formats count="5">
    <format dxfId="21">
      <pivotArea field="11" type="button" dataOnly="0" labelOnly="1" outline="0" axis="axisCol" fieldPosition="0"/>
    </format>
    <format dxfId="20">
      <pivotArea type="topRight" dataOnly="0" labelOnly="1" outline="0" fieldPosition="0"/>
    </format>
    <format dxfId="19">
      <pivotArea outline="0" collapsedLevelsAreSubtotals="1" fieldPosition="0"/>
    </format>
    <format dxfId="18">
      <pivotArea dataOnly="0" labelOnly="1" fieldPosition="0">
        <references count="1">
          <reference field="11" count="0"/>
        </references>
      </pivotArea>
    </format>
    <format dxfId="1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Draaitabel3" cacheId="10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>
  <location ref="O72:Z104" firstHeaderRow="1" firstDataRow="2" firstDataCol="1"/>
  <pivotFields count="12">
    <pivotField axis="axisRow" showAll="0">
      <items count="31">
        <item x="0"/>
        <item x="1"/>
        <item x="2"/>
        <item x="3"/>
        <item x="4"/>
        <item x="5"/>
        <item x="6"/>
        <item x="23"/>
        <item x="7"/>
        <item x="8"/>
        <item x="9"/>
        <item x="10"/>
        <item x="11"/>
        <item x="12"/>
        <item x="13"/>
        <item x="24"/>
        <item x="14"/>
        <item x="15"/>
        <item x="16"/>
        <item x="17"/>
        <item x="18"/>
        <item x="27"/>
        <item x="19"/>
        <item x="20"/>
        <item x="21"/>
        <item x="25"/>
        <item x="28"/>
        <item x="29"/>
        <item x="26"/>
        <item x="22"/>
        <item t="default"/>
      </items>
    </pivotField>
    <pivotField numFmtId="1" showAll="0"/>
    <pivotField numFmtId="1" showAll="0"/>
    <pivotField numFmtId="1" showAll="0"/>
    <pivotField numFmtId="1" showAll="0"/>
    <pivotField numFmtId="1" showAll="0"/>
    <pivotField numFmtId="1" showAll="0"/>
    <pivotField numFmtId="2" showAll="0" defaultSubtotal="0"/>
    <pivotField numFmtId="2" showAll="0"/>
    <pivotField numFmtId="1" showAll="0"/>
    <pivotField dataField="1" numFmtId="1" showAll="0" defaultSubtotal="0"/>
    <pivotField axis="axisCol" numFmtI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1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m van KUUBS" fld="10" baseField="0" baseItem="0" numFmtId="1"/>
  </dataFields>
  <formats count="5">
    <format dxfId="26">
      <pivotArea outline="0" collapsedLevelsAreSubtotals="1" fieldPosition="0"/>
    </format>
    <format dxfId="25">
      <pivotArea field="11" type="button" dataOnly="0" labelOnly="1" outline="0" axis="axisCol" fieldPosition="0"/>
    </format>
    <format dxfId="24">
      <pivotArea type="topRight" dataOnly="0" labelOnly="1" outline="0" fieldPosition="0"/>
    </format>
    <format dxfId="23">
      <pivotArea dataOnly="0" labelOnly="1" fieldPosition="0">
        <references count="1">
          <reference field="11" count="0"/>
        </references>
      </pivotArea>
    </format>
    <format dxfId="2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Draaitabel1" cacheId="11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>
  <location ref="O2:Z28" firstHeaderRow="1" firstDataRow="2" firstDataCol="1"/>
  <pivotFields count="12">
    <pivotField axis="axisRow" showAll="0">
      <items count="25">
        <item x="0"/>
        <item x="1"/>
        <item x="2"/>
        <item x="3"/>
        <item x="4"/>
        <item x="5"/>
        <item x="6"/>
        <item x="18"/>
        <item x="7"/>
        <item x="8"/>
        <item x="9"/>
        <item x="10"/>
        <item x="11"/>
        <item x="12"/>
        <item x="19"/>
        <item x="13"/>
        <item x="14"/>
        <item x="15"/>
        <item x="21"/>
        <item x="16"/>
        <item x="22"/>
        <item x="23"/>
        <item x="20"/>
        <item x="17"/>
        <item t="default"/>
      </items>
    </pivotField>
    <pivotField numFmtId="1" showAll="0"/>
    <pivotField numFmtId="1" showAll="0"/>
    <pivotField numFmtId="1" showAll="0"/>
    <pivotField numFmtId="1" showAll="0"/>
    <pivotField numFmtId="1" showAll="0"/>
    <pivotField numFmtId="1" showAll="0"/>
    <pivotField dataField="1" numFmtId="2" showAll="0" defaultSubtotal="0"/>
    <pivotField numFmtId="2" showAll="0"/>
    <pivotField numFmtId="1" showAll="0"/>
    <pivotField numFmtId="1" showAll="0" defaultSubtotal="0"/>
    <pivotField axis="axisCol" numFmtI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1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Gemiddelde van MEAN (cm)" fld="7" subtotal="average" baseField="0" baseItem="18"/>
  </dataFields>
  <formats count="5">
    <format dxfId="31">
      <pivotArea outline="0" collapsedLevelsAreSubtotals="1" fieldPosition="0"/>
    </format>
    <format dxfId="30">
      <pivotArea field="11" type="button" dataOnly="0" labelOnly="1" outline="0" axis="axisCol" fieldPosition="0"/>
    </format>
    <format dxfId="29">
      <pivotArea type="topRight" dataOnly="0" labelOnly="1" outline="0" fieldPosition="0"/>
    </format>
    <format dxfId="28">
      <pivotArea dataOnly="0" labelOnly="1" grandCol="1" outline="0" fieldPosition="0"/>
    </format>
    <format dxfId="27">
      <pivotArea dataOnly="0" labelOnly="1" fieldPosition="0">
        <references count="1">
          <reference field="11" count="0"/>
        </references>
      </pivotArea>
    </format>
  </formats>
  <conditionalFormats count="10"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24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</reference>
            <reference field="11" count="1" selected="0">
              <x v="9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24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</reference>
            <reference field="11" count="1" selected="0">
              <x v="8"/>
            </reference>
          </references>
        </pivotArea>
      </pivotAreas>
    </conditionalFormat>
    <conditionalFormat priority="3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24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</reference>
            <reference field="11" count="1" selected="0">
              <x v="7"/>
            </reference>
          </references>
        </pivotArea>
      </pivotAreas>
    </conditionalFormat>
    <conditionalFormat priority="4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24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</reference>
            <reference field="11" count="1" selected="0">
              <x v="6"/>
            </reference>
          </references>
        </pivotArea>
      </pivotAreas>
    </conditionalFormat>
    <conditionalFormat priority="5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24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</reference>
            <reference field="11" count="1" selected="0">
              <x v="5"/>
            </reference>
          </references>
        </pivotArea>
      </pivotAreas>
    </conditionalFormat>
    <conditionalFormat priority="6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24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</reference>
            <reference field="11" count="1" selected="0">
              <x v="4"/>
            </reference>
          </references>
        </pivotArea>
      </pivotAreas>
    </conditionalFormat>
    <conditionalFormat priority="7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24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</reference>
            <reference field="11" count="1" selected="0">
              <x v="3"/>
            </reference>
          </references>
        </pivotArea>
      </pivotAreas>
    </conditionalFormat>
    <conditionalFormat priority="8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24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</reference>
            <reference field="11" count="1" selected="0">
              <x v="2"/>
            </reference>
          </references>
        </pivotArea>
      </pivotAreas>
    </conditionalFormat>
    <conditionalFormat priority="9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24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</reference>
            <reference field="11" count="1" selected="0">
              <x v="1"/>
            </reference>
          </references>
        </pivotArea>
      </pivotAreas>
    </conditionalFormat>
    <conditionalFormat priority="10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24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</reference>
            <reference field="11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Draaitabel1" cacheId="10" applyNumberFormats="0" applyBorderFormats="0" applyFontFormats="0" applyPatternFormats="0" applyAlignmentFormats="0" applyWidthHeightFormats="1" dataCaption="Waarden" updatedVersion="4" minRefreshableVersion="3" useAutoFormatting="1" rowGrandTotals="0" colGrandTotals="0" itemPrintTitles="1" createdVersion="4" indent="0" outline="1" outlineData="1" multipleFieldFilters="0">
  <location ref="O2:Y27" firstHeaderRow="1" firstDataRow="2" firstDataCol="1"/>
  <pivotFields count="12">
    <pivotField axis="axisRow" showAll="0">
      <items count="31">
        <item x="0"/>
        <item x="1"/>
        <item x="2"/>
        <item x="3"/>
        <item x="4"/>
        <item x="5"/>
        <item x="6"/>
        <item x="23"/>
        <item x="7"/>
        <item x="8"/>
        <item x="9"/>
        <item x="10"/>
        <item h="1" x="14"/>
        <item x="11"/>
        <item h="1" x="12"/>
        <item x="13"/>
        <item x="24"/>
        <item x="15"/>
        <item h="1" x="19"/>
        <item x="16"/>
        <item h="1" x="17"/>
        <item x="18"/>
        <item x="27"/>
        <item x="20"/>
        <item h="1" x="21"/>
        <item h="1" x="25"/>
        <item x="28"/>
        <item x="29"/>
        <item x="26"/>
        <item x="22"/>
        <item t="default"/>
      </items>
    </pivotField>
    <pivotField numFmtId="1" showAll="0"/>
    <pivotField numFmtId="1" showAll="0"/>
    <pivotField numFmtId="1" showAll="0"/>
    <pivotField numFmtId="1" showAll="0"/>
    <pivotField numFmtId="1" showAll="0"/>
    <pivotField numFmtId="1" showAll="0"/>
    <pivotField dataField="1" numFmtId="2" showAll="0" defaultSubtotal="0"/>
    <pivotField numFmtId="2" showAll="0"/>
    <pivotField numFmtId="1" showAll="0"/>
    <pivotField numFmtId="1" showAll="0" defaultSubtotal="0"/>
    <pivotField axis="axisCol" numFmtI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5"/>
    </i>
    <i>
      <x v="16"/>
    </i>
    <i>
      <x v="17"/>
    </i>
    <i>
      <x v="19"/>
    </i>
    <i>
      <x v="21"/>
    </i>
    <i>
      <x v="22"/>
    </i>
    <i>
      <x v="23"/>
    </i>
    <i>
      <x v="26"/>
    </i>
    <i>
      <x v="27"/>
    </i>
    <i>
      <x v="28"/>
    </i>
    <i>
      <x v="29"/>
    </i>
  </rowItems>
  <colFields count="1">
    <field x="1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dataFields count="1">
    <dataField name="Som van MEAN (cm)" fld="7" baseField="0" baseItem="0"/>
  </dataFields>
  <formats count="7">
    <format dxfId="6">
      <pivotArea outline="0" collapsedLevelsAreSubtotals="1" fieldPosition="0"/>
    </format>
    <format dxfId="5">
      <pivotArea field="11" type="button" dataOnly="0" labelOnly="1" outline="0" axis="axisCol" fieldPosition="0"/>
    </format>
    <format dxfId="4">
      <pivotArea type="topRight" dataOnly="0" labelOnly="1" outline="0" fieldPosition="0"/>
    </format>
    <format dxfId="3">
      <pivotArea dataOnly="0" labelOnly="1" grandCol="1" outline="0" fieldPosition="0"/>
    </format>
    <format dxfId="2">
      <pivotArea dataOnly="0" labelOnly="1" fieldPosition="0">
        <references count="1">
          <reference field="11" count="0"/>
        </references>
      </pivotArea>
    </format>
    <format dxfId="1">
      <pivotArea collapsedLevelsAreSubtotals="1" fieldPosition="0">
        <references count="2">
          <reference field="0" count="1">
            <x v="10"/>
          </reference>
          <reference field="11" count="1" selected="0">
            <x v="0"/>
          </reference>
        </references>
      </pivotArea>
    </format>
    <format dxfId="0">
      <pivotArea collapsedLevelsAreSubtotals="1" fieldPosition="0">
        <references count="2">
          <reference field="0" count="1">
            <x v="10"/>
          </reference>
          <reference field="11" count="1" selected="0">
            <x v="8"/>
          </reference>
        </references>
      </pivotArea>
    </format>
  </formats>
  <conditionalFormats count="11">
    <conditionalFormat priority="16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1">
              <x v="10"/>
            </reference>
            <reference field="11" count="7" selected="0">
              <x v="1"/>
              <x v="2"/>
              <x v="3"/>
              <x v="4"/>
              <x v="5"/>
              <x v="6"/>
              <x v="7"/>
            </reference>
          </references>
        </pivotArea>
      </pivotAreas>
    </conditionalFormat>
    <conditionalFormat priority="17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11" count="1" selected="0">
              <x v="9"/>
            </reference>
          </references>
        </pivotArea>
      </pivotAreas>
    </conditionalFormat>
    <conditionalFormat priority="18">
      <pivotAreas count="2">
        <pivotArea type="data" collapsedLevelsAreSubtotals="1" fieldPosition="0">
          <references count="3">
            <reference field="4294967294" count="1" selected="0">
              <x v="0"/>
            </reference>
            <reference field="0" count="10">
              <x v="0"/>
              <x v="1"/>
              <x v="2"/>
              <x v="3"/>
              <x v="4"/>
              <x v="5"/>
              <x v="6"/>
              <x v="7"/>
              <x v="8"/>
              <x v="9"/>
            </reference>
            <reference field="11" count="1" selected="0">
              <x v="8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0" count="19"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11" count="1" selected="0">
              <x v="8"/>
            </reference>
          </references>
        </pivotArea>
      </pivotAreas>
    </conditionalFormat>
    <conditionalFormat priority="19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11" count="1" selected="0">
              <x v="7"/>
            </reference>
          </references>
        </pivotArea>
      </pivotAreas>
    </conditionalFormat>
    <conditionalFormat priority="20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11" count="1" selected="0">
              <x v="6"/>
            </reference>
          </references>
        </pivotArea>
      </pivotAreas>
    </conditionalFormat>
    <conditionalFormat priority="2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11" count="1" selected="0">
              <x v="5"/>
            </reference>
          </references>
        </pivotArea>
      </pivotAreas>
    </conditionalFormat>
    <conditionalFormat priority="22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11" count="1" selected="0">
              <x v="4"/>
            </reference>
          </references>
        </pivotArea>
      </pivotAreas>
    </conditionalFormat>
    <conditionalFormat priority="23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11" count="1" selected="0">
              <x v="3"/>
            </reference>
          </references>
        </pivotArea>
      </pivotAreas>
    </conditionalFormat>
    <conditionalFormat priority="24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11" count="1" selected="0">
              <x v="2"/>
            </reference>
          </references>
        </pivotArea>
      </pivotAreas>
    </conditionalFormat>
    <conditionalFormat priority="25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11" count="1" selected="0">
              <x v="1"/>
            </reference>
          </references>
        </pivotArea>
      </pivotAreas>
    </conditionalFormat>
    <conditionalFormat priority="26">
      <pivotAreas count="2">
        <pivotArea type="data" collapsedLevelsAreSubtotals="1" fieldPosition="0">
          <references count="3">
            <reference field="4294967294" count="1" selected="0">
              <x v="0"/>
            </reference>
            <reference field="0" count="10">
              <x v="0"/>
              <x v="1"/>
              <x v="2"/>
              <x v="3"/>
              <x v="4"/>
              <x v="5"/>
              <x v="6"/>
              <x v="7"/>
              <x v="8"/>
              <x v="9"/>
            </reference>
            <reference field="11" count="1" selected="0">
              <x v="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0" count="19"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11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1.xml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16"/>
  <sheetViews>
    <sheetView workbookViewId="0">
      <selection activeCell="J1" sqref="J1"/>
    </sheetView>
  </sheetViews>
  <sheetFormatPr defaultRowHeight="12.75" x14ac:dyDescent="0.2"/>
  <cols>
    <col min="1" max="3" width="5.7109375" style="10" customWidth="1"/>
    <col min="4" max="5" width="10.7109375" style="10" customWidth="1"/>
    <col min="6" max="6" width="19.7109375" style="10" customWidth="1"/>
    <col min="7" max="9" width="10.7109375" style="10" customWidth="1"/>
    <col min="10" max="11" width="19.7109375" style="2" customWidth="1"/>
    <col min="12" max="13" width="19.7109375" style="10" customWidth="1"/>
    <col min="14" max="16" width="9.140625" style="9"/>
    <col min="17" max="17" width="19.5703125" style="9" customWidth="1"/>
    <col min="18" max="18" width="14.5703125" style="2" customWidth="1"/>
    <col min="19" max="23" width="5.140625" style="2" customWidth="1"/>
    <col min="24" max="24" width="5" style="2" customWidth="1"/>
    <col min="25" max="25" width="5.140625" style="2" customWidth="1"/>
    <col min="26" max="26" width="5" style="2" customWidth="1"/>
    <col min="27" max="27" width="5.140625" style="2" customWidth="1"/>
    <col min="28" max="28" width="10.140625" style="2" customWidth="1"/>
    <col min="29" max="29" width="9.140625" style="9"/>
    <col min="30" max="30" width="19.5703125" style="9" bestFit="1" customWidth="1"/>
    <col min="31" max="40" width="7.140625" style="9" customWidth="1"/>
    <col min="41" max="41" width="12.5703125" style="9" bestFit="1" customWidth="1"/>
    <col min="42" max="42" width="9.140625" style="9"/>
    <col min="43" max="43" width="14.7109375" style="9" customWidth="1"/>
    <col min="44" max="44" width="14.5703125" style="9" bestFit="1" customWidth="1"/>
    <col min="45" max="53" width="8" style="9" customWidth="1"/>
    <col min="54" max="54" width="10.140625" style="9" bestFit="1" customWidth="1"/>
    <col min="55" max="16384" width="9.140625" style="9"/>
  </cols>
  <sheetData>
    <row r="1" spans="1:54" x14ac:dyDescent="0.2">
      <c r="A1" s="10" t="s">
        <v>0</v>
      </c>
      <c r="B1" s="10" t="s">
        <v>54</v>
      </c>
      <c r="C1" s="10" t="s">
        <v>55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2" t="s">
        <v>65</v>
      </c>
      <c r="K1" s="2" t="s">
        <v>7</v>
      </c>
      <c r="L1" s="10" t="s">
        <v>8</v>
      </c>
      <c r="M1" s="10" t="s">
        <v>48</v>
      </c>
      <c r="N1" s="10" t="s">
        <v>39</v>
      </c>
      <c r="O1" s="10"/>
    </row>
    <row r="2" spans="1:54" x14ac:dyDescent="0.2">
      <c r="A2" s="10" t="s">
        <v>13</v>
      </c>
      <c r="B2" s="10" t="s">
        <v>56</v>
      </c>
      <c r="C2" s="10">
        <v>95</v>
      </c>
      <c r="D2" s="10">
        <v>1</v>
      </c>
      <c r="E2" s="10">
        <v>2343</v>
      </c>
      <c r="F2" s="10">
        <v>2343</v>
      </c>
      <c r="G2" s="10">
        <v>-75</v>
      </c>
      <c r="H2" s="10">
        <v>279</v>
      </c>
      <c r="I2" s="10">
        <v>354</v>
      </c>
      <c r="J2" s="2">
        <v>0.30143832693099998</v>
      </c>
      <c r="K2" s="2">
        <v>50.645270861999997</v>
      </c>
      <c r="L2" s="10">
        <v>70627</v>
      </c>
      <c r="M2" s="10">
        <f>F2*J2</f>
        <v>706.26999999933298</v>
      </c>
      <c r="N2" s="10">
        <v>2011</v>
      </c>
      <c r="O2" s="2"/>
      <c r="Q2" s="3" t="s">
        <v>52</v>
      </c>
      <c r="R2" s="6" t="s">
        <v>46</v>
      </c>
      <c r="AB2" s="14"/>
      <c r="AD2" s="3" t="s">
        <v>52</v>
      </c>
      <c r="AE2" s="3" t="s">
        <v>46</v>
      </c>
      <c r="AF2"/>
      <c r="AG2"/>
      <c r="AH2"/>
      <c r="AI2"/>
      <c r="AJ2"/>
      <c r="AK2"/>
      <c r="AL2"/>
      <c r="AM2"/>
      <c r="AN2"/>
      <c r="AO2" s="14"/>
      <c r="AQ2" s="3" t="s">
        <v>47</v>
      </c>
      <c r="AR2" s="3" t="s">
        <v>46</v>
      </c>
      <c r="AS2"/>
      <c r="AT2"/>
      <c r="AU2"/>
      <c r="AV2"/>
      <c r="AW2"/>
      <c r="AX2"/>
      <c r="AY2"/>
      <c r="AZ2"/>
      <c r="BA2"/>
      <c r="BB2"/>
    </row>
    <row r="3" spans="1:54" x14ac:dyDescent="0.2">
      <c r="A3" s="10" t="s">
        <v>13</v>
      </c>
      <c r="B3" s="10" t="s">
        <v>56</v>
      </c>
      <c r="C3" s="10">
        <v>95</v>
      </c>
      <c r="D3" s="10">
        <v>1</v>
      </c>
      <c r="E3" s="10">
        <v>1446</v>
      </c>
      <c r="F3" s="10">
        <v>5784</v>
      </c>
      <c r="G3" s="10">
        <v>-1.3698825836199999</v>
      </c>
      <c r="H3" s="10">
        <v>2.2961196899399998</v>
      </c>
      <c r="I3" s="10">
        <v>3.6660022735600002</v>
      </c>
      <c r="J3" s="2">
        <v>0.45746373091999998</v>
      </c>
      <c r="K3" s="2">
        <v>0.44070738730999998</v>
      </c>
      <c r="L3" s="10">
        <v>661.49255490300004</v>
      </c>
      <c r="M3" s="10">
        <f t="shared" ref="M2:M65" si="0">F3*J3</f>
        <v>2645.97021964128</v>
      </c>
      <c r="N3" s="10">
        <v>2012</v>
      </c>
      <c r="O3" s="2"/>
      <c r="Q3" s="3" t="s">
        <v>44</v>
      </c>
      <c r="R3" s="10">
        <v>2011</v>
      </c>
      <c r="S3" s="10">
        <v>2012</v>
      </c>
      <c r="T3" s="10">
        <v>2013</v>
      </c>
      <c r="U3" s="10">
        <v>2014</v>
      </c>
      <c r="V3" s="10">
        <v>2015</v>
      </c>
      <c r="W3" s="10">
        <v>2016</v>
      </c>
      <c r="X3" s="10">
        <v>2017</v>
      </c>
      <c r="Y3" s="10">
        <v>2018</v>
      </c>
      <c r="Z3" s="10">
        <v>2019</v>
      </c>
      <c r="AA3" s="10">
        <v>2020</v>
      </c>
      <c r="AB3" s="14" t="s">
        <v>63</v>
      </c>
      <c r="AD3" s="3" t="s">
        <v>44</v>
      </c>
      <c r="AE3" s="10">
        <v>2011</v>
      </c>
      <c r="AF3" s="10">
        <v>2012</v>
      </c>
      <c r="AG3" s="10">
        <v>2013</v>
      </c>
      <c r="AH3" s="10">
        <v>2014</v>
      </c>
      <c r="AI3" s="10">
        <v>2015</v>
      </c>
      <c r="AJ3" s="10">
        <v>2016</v>
      </c>
      <c r="AK3" s="10">
        <v>2017</v>
      </c>
      <c r="AL3" s="10">
        <v>2018</v>
      </c>
      <c r="AM3" s="10">
        <v>2019</v>
      </c>
      <c r="AN3" s="10">
        <v>2020</v>
      </c>
      <c r="AO3" s="14" t="s">
        <v>63</v>
      </c>
      <c r="AQ3" s="3" t="s">
        <v>44</v>
      </c>
      <c r="AR3" s="10">
        <v>2011</v>
      </c>
      <c r="AS3" s="10">
        <v>2012</v>
      </c>
      <c r="AT3" s="10">
        <v>2013</v>
      </c>
      <c r="AU3" s="10">
        <v>2014</v>
      </c>
      <c r="AV3" s="10">
        <v>2015</v>
      </c>
      <c r="AW3" s="10">
        <v>2016</v>
      </c>
      <c r="AX3" s="10">
        <v>2017</v>
      </c>
      <c r="AY3" s="10">
        <v>2018</v>
      </c>
      <c r="AZ3" s="10">
        <v>2019</v>
      </c>
      <c r="BA3" s="10">
        <v>2020</v>
      </c>
      <c r="BB3" s="10" t="s">
        <v>45</v>
      </c>
    </row>
    <row r="4" spans="1:54" x14ac:dyDescent="0.2">
      <c r="A4" s="10" t="s">
        <v>13</v>
      </c>
      <c r="B4" s="10" t="s">
        <v>56</v>
      </c>
      <c r="C4" s="10">
        <v>95</v>
      </c>
      <c r="D4" s="10">
        <v>1</v>
      </c>
      <c r="E4" s="10">
        <v>439</v>
      </c>
      <c r="F4" s="10">
        <v>1756</v>
      </c>
      <c r="G4" s="10">
        <v>-0.39185237885000002</v>
      </c>
      <c r="H4" s="10">
        <v>0.85057497024999995</v>
      </c>
      <c r="I4" s="10">
        <v>1.24242734909</v>
      </c>
      <c r="J4" s="2">
        <v>9.9038313619999999E-2</v>
      </c>
      <c r="K4" s="2">
        <v>0.2001230188</v>
      </c>
      <c r="L4" s="10">
        <v>43.477819681200003</v>
      </c>
      <c r="M4" s="10">
        <f t="shared" si="0"/>
        <v>173.91127871672001</v>
      </c>
      <c r="N4" s="10">
        <v>2013</v>
      </c>
      <c r="O4" s="2"/>
      <c r="Q4" s="12">
        <v>0</v>
      </c>
      <c r="R4" s="2">
        <v>0.18746745672505999</v>
      </c>
      <c r="S4" s="2">
        <v>8.5416435790000023E-2</v>
      </c>
      <c r="T4" s="2">
        <v>4.8050176739999999E-2</v>
      </c>
      <c r="U4" s="2">
        <v>6.7864016420000006E-2</v>
      </c>
      <c r="V4" s="2">
        <v>-0.13631156735</v>
      </c>
      <c r="W4" s="2">
        <v>-8.2345087800000001E-3</v>
      </c>
      <c r="X4" s="2">
        <v>0.11008679469</v>
      </c>
      <c r="Y4" s="2">
        <v>-0.12667095282999999</v>
      </c>
      <c r="Z4" s="2">
        <v>6.0323708759999997E-2</v>
      </c>
      <c r="AA4" s="2">
        <v>-4.724891841E-2</v>
      </c>
      <c r="AB4" s="2">
        <f>AVERAGE(R4:AA4)</f>
        <v>2.4074264175506004E-2</v>
      </c>
      <c r="AD4" s="4" t="s">
        <v>56</v>
      </c>
      <c r="AE4" s="2">
        <v>0.38677265101760994</v>
      </c>
      <c r="AF4" s="2">
        <v>1.16142805762</v>
      </c>
      <c r="AG4" s="2">
        <v>0.54630929320999999</v>
      </c>
      <c r="AH4" s="2">
        <v>0.61426558477000004</v>
      </c>
      <c r="AI4" s="2">
        <v>0.76405916101000004</v>
      </c>
      <c r="AJ4" s="2">
        <v>1.3338298936499999</v>
      </c>
      <c r="AK4" s="2">
        <v>0.62518060021999999</v>
      </c>
      <c r="AL4" s="2">
        <v>1.1818773546800001</v>
      </c>
      <c r="AM4" s="2">
        <v>0.88735035783999994</v>
      </c>
      <c r="AN4" s="2">
        <v>0.25671272716000004</v>
      </c>
      <c r="AO4" s="2">
        <f>AVERAGE(AE4:AN4)</f>
        <v>0.77577856811776102</v>
      </c>
      <c r="AQ4" s="12">
        <v>0</v>
      </c>
      <c r="AR4" s="13">
        <v>824922</v>
      </c>
      <c r="AS4" s="13">
        <v>934984</v>
      </c>
      <c r="AT4" s="13">
        <v>965976</v>
      </c>
      <c r="AU4" s="13">
        <v>927644</v>
      </c>
      <c r="AV4" s="13">
        <v>930740</v>
      </c>
      <c r="AW4" s="13">
        <v>892056</v>
      </c>
      <c r="AX4" s="13">
        <v>1031432</v>
      </c>
      <c r="AY4" s="13">
        <v>1019540</v>
      </c>
      <c r="AZ4" s="13">
        <v>944816</v>
      </c>
      <c r="BA4" s="13">
        <v>1020852</v>
      </c>
      <c r="BB4" s="13">
        <v>9492962</v>
      </c>
    </row>
    <row r="5" spans="1:54" x14ac:dyDescent="0.2">
      <c r="A5" s="10" t="s">
        <v>13</v>
      </c>
      <c r="B5" s="10" t="s">
        <v>56</v>
      </c>
      <c r="C5" s="10">
        <v>95</v>
      </c>
      <c r="D5" s="10">
        <v>1</v>
      </c>
      <c r="E5" s="10">
        <v>3231</v>
      </c>
      <c r="F5" s="10">
        <v>12924</v>
      </c>
      <c r="G5" s="10">
        <v>-0.46000003815000001</v>
      </c>
      <c r="H5" s="10">
        <v>0.98000001907000001</v>
      </c>
      <c r="I5" s="10">
        <v>1.44000005722</v>
      </c>
      <c r="J5" s="2">
        <v>0.18780563623999999</v>
      </c>
      <c r="K5" s="2">
        <v>0.24098088953999999</v>
      </c>
      <c r="L5" s="10">
        <v>606.800010681</v>
      </c>
      <c r="M5" s="10">
        <f t="shared" si="0"/>
        <v>2427.2000427657599</v>
      </c>
      <c r="N5" s="10">
        <v>2014</v>
      </c>
      <c r="O5" s="2"/>
      <c r="Q5" s="12">
        <v>6</v>
      </c>
      <c r="R5" s="2">
        <v>3.7315997911299997E-2</v>
      </c>
      <c r="S5" s="2">
        <v>-0.13244587478</v>
      </c>
      <c r="T5" s="2">
        <v>-7.5522454799999989E-3</v>
      </c>
      <c r="U5" s="2">
        <v>-1.7229998609999998E-2</v>
      </c>
      <c r="V5" s="2">
        <v>9.1486251000000001E-3</v>
      </c>
      <c r="W5" s="2">
        <v>-1.0721236029999999E-2</v>
      </c>
      <c r="X5" s="2">
        <v>4.0700191429999998E-2</v>
      </c>
      <c r="Y5" s="2">
        <v>-1.2976844160000001E-2</v>
      </c>
      <c r="Z5" s="2">
        <v>2.5515724890000001E-2</v>
      </c>
      <c r="AA5" s="2">
        <v>-1.4861624679999999E-2</v>
      </c>
      <c r="AB5" s="2">
        <f t="shared" ref="AB5:AB17" si="1">AVERAGE(R5:AA5)</f>
        <v>-8.3107284408699984E-3</v>
      </c>
      <c r="AD5" s="4" t="s">
        <v>57</v>
      </c>
      <c r="AE5" s="2">
        <v>-5.0805598474430003E-2</v>
      </c>
      <c r="AF5" s="2">
        <v>4.741738945E-2</v>
      </c>
      <c r="AG5" s="2">
        <v>4.3893469050000002E-2</v>
      </c>
      <c r="AH5" s="2">
        <v>1.9274256579999999E-2</v>
      </c>
      <c r="AI5" s="2">
        <v>-1.391002324E-2</v>
      </c>
      <c r="AJ5" s="2">
        <v>6.8885125899999997E-2</v>
      </c>
      <c r="AK5" s="2">
        <v>6.191725403E-2</v>
      </c>
      <c r="AL5" s="2">
        <v>1.9017262409999999E-2</v>
      </c>
      <c r="AM5" s="2">
        <v>6.0258159649999997E-2</v>
      </c>
      <c r="AN5" s="2">
        <v>-2.0175682609999999E-2</v>
      </c>
      <c r="AO5" s="2">
        <f t="shared" ref="AO5:AO12" si="2">AVERAGE(AE5:AN5)</f>
        <v>2.3577161274556998E-2</v>
      </c>
      <c r="AQ5" s="12">
        <v>6</v>
      </c>
      <c r="AR5" s="13">
        <v>14435</v>
      </c>
      <c r="AS5" s="13">
        <v>8892</v>
      </c>
      <c r="AT5" s="13">
        <v>39624</v>
      </c>
      <c r="AU5" s="13">
        <v>35480</v>
      </c>
      <c r="AV5" s="13">
        <v>54688</v>
      </c>
      <c r="AW5" s="13">
        <v>63036</v>
      </c>
      <c r="AX5" s="13">
        <v>76208</v>
      </c>
      <c r="AY5" s="13">
        <v>60216</v>
      </c>
      <c r="AZ5" s="13">
        <v>91632</v>
      </c>
      <c r="BA5" s="13">
        <v>46600</v>
      </c>
      <c r="BB5" s="13">
        <v>490811</v>
      </c>
    </row>
    <row r="6" spans="1:54" x14ac:dyDescent="0.2">
      <c r="A6" s="10" t="s">
        <v>13</v>
      </c>
      <c r="B6" s="10" t="s">
        <v>56</v>
      </c>
      <c r="C6" s="10">
        <v>95</v>
      </c>
      <c r="D6" s="10">
        <v>1</v>
      </c>
      <c r="E6" s="10">
        <v>4459</v>
      </c>
      <c r="F6" s="10">
        <v>17836</v>
      </c>
      <c r="G6" s="10">
        <v>-0.53999996184999999</v>
      </c>
      <c r="H6" s="10">
        <v>1.26999998093</v>
      </c>
      <c r="I6" s="10">
        <v>1.80999994278</v>
      </c>
      <c r="J6" s="2">
        <v>0.33671450733000002</v>
      </c>
      <c r="K6" s="2">
        <v>0.31818642688999998</v>
      </c>
      <c r="L6" s="10">
        <v>1501.40998816</v>
      </c>
      <c r="M6" s="10">
        <f t="shared" si="0"/>
        <v>6005.6399527378808</v>
      </c>
      <c r="N6" s="10">
        <v>2015</v>
      </c>
      <c r="O6" s="2"/>
      <c r="Q6" s="12">
        <v>12</v>
      </c>
      <c r="R6" s="2">
        <v>2.25924116511E-2</v>
      </c>
      <c r="S6" s="2">
        <v>-0.11542535417999999</v>
      </c>
      <c r="T6" s="2">
        <v>-2.1508788340000001E-2</v>
      </c>
      <c r="U6" s="2">
        <v>-1.323231343E-2</v>
      </c>
      <c r="V6" s="2">
        <v>1.4112631719999999E-2</v>
      </c>
      <c r="W6" s="2">
        <v>-7.4127502599999999E-3</v>
      </c>
      <c r="X6" s="2">
        <v>4.6517074829999998E-2</v>
      </c>
      <c r="Y6" s="2">
        <v>-1.4990356579999999E-2</v>
      </c>
      <c r="Z6" s="2">
        <v>1.395875324E-2</v>
      </c>
      <c r="AA6" s="2">
        <v>-2.029731546E-2</v>
      </c>
      <c r="AB6" s="2">
        <f t="shared" si="1"/>
        <v>-9.5686006808899989E-3</v>
      </c>
      <c r="AD6" s="4" t="s">
        <v>58</v>
      </c>
      <c r="AE6" s="2">
        <v>-5.9067182088000006E-2</v>
      </c>
      <c r="AF6" s="2">
        <v>-6.96041005E-3</v>
      </c>
      <c r="AG6" s="2">
        <v>0.11307940378</v>
      </c>
      <c r="AH6" s="2">
        <v>1.855443872E-2</v>
      </c>
      <c r="AI6" s="2">
        <v>-2.711371739E-2</v>
      </c>
      <c r="AJ6" s="2">
        <v>1.3625177760000001E-2</v>
      </c>
      <c r="AK6" s="2">
        <v>7.7652000060000004E-2</v>
      </c>
      <c r="AL6" s="2">
        <v>-4.8810153840000002E-2</v>
      </c>
      <c r="AM6" s="2">
        <v>5.7030131509999998E-2</v>
      </c>
      <c r="AN6" s="2">
        <v>-1.6130831710000001E-2</v>
      </c>
      <c r="AO6" s="2">
        <f t="shared" si="2"/>
        <v>1.2185885675199999E-2</v>
      </c>
      <c r="AQ6" s="12">
        <v>12</v>
      </c>
      <c r="AR6" s="13">
        <v>35357</v>
      </c>
      <c r="AS6" s="13">
        <v>39788</v>
      </c>
      <c r="AT6" s="13">
        <v>18056</v>
      </c>
      <c r="AU6" s="13">
        <v>16236</v>
      </c>
      <c r="AV6" s="13">
        <v>17332</v>
      </c>
      <c r="AW6" s="13">
        <v>17996</v>
      </c>
      <c r="AX6" s="13">
        <v>28700</v>
      </c>
      <c r="AY6" s="13">
        <v>32520</v>
      </c>
      <c r="AZ6" s="13">
        <v>60296</v>
      </c>
      <c r="BA6" s="13">
        <v>61248</v>
      </c>
      <c r="BB6" s="13">
        <v>327529</v>
      </c>
    </row>
    <row r="7" spans="1:54" x14ac:dyDescent="0.2">
      <c r="A7" s="10" t="s">
        <v>13</v>
      </c>
      <c r="B7" s="10" t="s">
        <v>56</v>
      </c>
      <c r="C7" s="10">
        <v>95</v>
      </c>
      <c r="D7" s="10">
        <v>1</v>
      </c>
      <c r="E7" s="10">
        <v>705</v>
      </c>
      <c r="F7" s="10">
        <v>2820</v>
      </c>
      <c r="G7" s="10">
        <v>-1.9999980930000001E-2</v>
      </c>
      <c r="H7" s="10">
        <v>1.48000001907</v>
      </c>
      <c r="I7" s="10">
        <v>1.5</v>
      </c>
      <c r="J7" s="2">
        <v>0.70988655225999997</v>
      </c>
      <c r="K7" s="2">
        <v>0.22516751759</v>
      </c>
      <c r="L7" s="10">
        <v>500.47001934100001</v>
      </c>
      <c r="M7" s="10">
        <f t="shared" si="0"/>
        <v>2001.8800773731998</v>
      </c>
      <c r="N7" s="10">
        <v>2016</v>
      </c>
      <c r="O7" s="2"/>
      <c r="Q7" s="12">
        <v>15</v>
      </c>
      <c r="V7" s="2">
        <v>5.9161962400000002E-3</v>
      </c>
      <c r="W7" s="2">
        <v>1.963679649E-2</v>
      </c>
      <c r="X7" s="2">
        <v>5.266523536E-2</v>
      </c>
      <c r="Y7" s="2">
        <v>3.1582546899999999E-3</v>
      </c>
      <c r="Z7" s="2">
        <v>5.229690293E-2</v>
      </c>
      <c r="AA7" s="2">
        <v>1.4683886320000001E-2</v>
      </c>
      <c r="AB7" s="2">
        <f t="shared" si="1"/>
        <v>2.4726212005000001E-2</v>
      </c>
      <c r="AD7" s="4" t="s">
        <v>19</v>
      </c>
      <c r="AE7" s="2">
        <v>1.1301735685000008E-2</v>
      </c>
      <c r="AF7" s="2">
        <v>0.16881716080999998</v>
      </c>
      <c r="AG7" s="2">
        <v>0.23339833960999998</v>
      </c>
      <c r="AH7" s="2">
        <v>0.19526759669000002</v>
      </c>
      <c r="AI7" s="2">
        <v>0.34058162244000001</v>
      </c>
      <c r="AJ7" s="2">
        <v>0.27334748146999999</v>
      </c>
      <c r="AK7" s="2">
        <v>0.16383251218</v>
      </c>
      <c r="AL7" s="2">
        <v>0.32162507113999994</v>
      </c>
      <c r="AM7" s="2">
        <v>0.16756550740999998</v>
      </c>
      <c r="AN7" s="2">
        <v>2.7634682199999955E-3</v>
      </c>
      <c r="AO7" s="2">
        <f t="shared" si="2"/>
        <v>0.18785004956549997</v>
      </c>
      <c r="AQ7" s="12">
        <v>15</v>
      </c>
      <c r="AR7" s="13"/>
      <c r="AS7" s="13"/>
      <c r="AT7" s="13"/>
      <c r="AU7" s="13"/>
      <c r="AV7" s="13">
        <v>4104</v>
      </c>
      <c r="AW7" s="13">
        <v>40088</v>
      </c>
      <c r="AX7" s="13">
        <v>84000</v>
      </c>
      <c r="AY7" s="13">
        <v>47064</v>
      </c>
      <c r="AZ7" s="13">
        <v>80212</v>
      </c>
      <c r="BA7" s="13">
        <v>97420</v>
      </c>
      <c r="BB7" s="13">
        <v>352888</v>
      </c>
    </row>
    <row r="8" spans="1:54" x14ac:dyDescent="0.2">
      <c r="A8" s="10" t="s">
        <v>13</v>
      </c>
      <c r="B8" s="10" t="s">
        <v>56</v>
      </c>
      <c r="C8" s="10">
        <v>95</v>
      </c>
      <c r="D8" s="10">
        <v>1</v>
      </c>
      <c r="E8" s="10">
        <v>574</v>
      </c>
      <c r="F8" s="10">
        <v>2296</v>
      </c>
      <c r="G8" s="10">
        <v>-0.36999988556000002</v>
      </c>
      <c r="H8" s="10">
        <v>1.07999992371</v>
      </c>
      <c r="I8" s="10">
        <v>1.4499998092699999</v>
      </c>
      <c r="J8" s="2">
        <v>0.16520904289999999</v>
      </c>
      <c r="K8" s="2">
        <v>0.25491585046999998</v>
      </c>
      <c r="L8" s="10">
        <v>94.829990625400001</v>
      </c>
      <c r="M8" s="10">
        <f t="shared" si="0"/>
        <v>379.3199624984</v>
      </c>
      <c r="N8" s="10">
        <v>2017</v>
      </c>
      <c r="O8" s="2"/>
      <c r="Q8" s="12">
        <v>17</v>
      </c>
      <c r="R8" s="2">
        <v>-1.9697601668400001E-2</v>
      </c>
      <c r="S8" s="2">
        <v>-7.1596720600000004E-3</v>
      </c>
      <c r="T8" s="2">
        <v>8.2679986950000006E-2</v>
      </c>
      <c r="W8" s="2">
        <v>-7.0011562499999996E-3</v>
      </c>
      <c r="X8" s="2">
        <v>3.5802609559999997E-2</v>
      </c>
      <c r="Y8" s="2">
        <v>-2.499374931E-2</v>
      </c>
      <c r="Z8" s="2">
        <v>2.2674202559999999E-2</v>
      </c>
      <c r="AA8" s="2">
        <v>-1.5973771370000001E-2</v>
      </c>
      <c r="AB8" s="2">
        <f t="shared" si="1"/>
        <v>8.2913560514500002E-3</v>
      </c>
      <c r="AD8" s="4" t="s">
        <v>59</v>
      </c>
      <c r="AE8" s="11">
        <v>3.2316065142911996</v>
      </c>
      <c r="AF8" s="2">
        <v>0.44092746235000002</v>
      </c>
      <c r="AG8" s="2">
        <v>9.8541184589999997E-2</v>
      </c>
      <c r="AH8" s="2">
        <v>-0.18194025403</v>
      </c>
      <c r="AI8" s="2">
        <v>0.1254402765</v>
      </c>
      <c r="AJ8" s="2">
        <v>0.18874119736</v>
      </c>
      <c r="AK8" s="2">
        <v>0.37196611368999999</v>
      </c>
      <c r="AL8" s="2">
        <v>-4.6174224220000004E-2</v>
      </c>
      <c r="AM8" s="11">
        <v>1.6303798739799999</v>
      </c>
      <c r="AN8" s="2">
        <v>-6.2742107039999995E-2</v>
      </c>
      <c r="AO8" s="2">
        <f t="shared" si="2"/>
        <v>0.57967460374711999</v>
      </c>
      <c r="AQ8" s="12">
        <v>17</v>
      </c>
      <c r="AR8" s="13">
        <v>1918</v>
      </c>
      <c r="AS8" s="13">
        <v>1788</v>
      </c>
      <c r="AT8" s="13">
        <v>80</v>
      </c>
      <c r="AU8" s="13"/>
      <c r="AV8" s="13"/>
      <c r="AW8" s="13">
        <v>124728</v>
      </c>
      <c r="AX8" s="13">
        <v>50660</v>
      </c>
      <c r="AY8" s="13">
        <v>27968</v>
      </c>
      <c r="AZ8" s="13">
        <v>47968</v>
      </c>
      <c r="BA8" s="13">
        <v>45628</v>
      </c>
      <c r="BB8" s="13">
        <v>300738</v>
      </c>
    </row>
    <row r="9" spans="1:54" x14ac:dyDescent="0.2">
      <c r="A9" s="10" t="s">
        <v>13</v>
      </c>
      <c r="B9" s="10" t="s">
        <v>56</v>
      </c>
      <c r="C9" s="10">
        <v>95</v>
      </c>
      <c r="D9" s="10">
        <v>1</v>
      </c>
      <c r="E9" s="10">
        <v>1096</v>
      </c>
      <c r="F9" s="10">
        <v>4384</v>
      </c>
      <c r="G9" s="10">
        <v>-0.55699968338000005</v>
      </c>
      <c r="H9" s="10">
        <v>1.34800004959</v>
      </c>
      <c r="I9" s="10">
        <v>1.9049997329699999</v>
      </c>
      <c r="J9" s="2">
        <v>0.60459670055000003</v>
      </c>
      <c r="K9" s="2">
        <v>0.27901417527</v>
      </c>
      <c r="L9" s="10">
        <v>662.63798379900004</v>
      </c>
      <c r="M9" s="10">
        <f t="shared" si="0"/>
        <v>2650.5519352112001</v>
      </c>
      <c r="N9" s="10">
        <v>2018</v>
      </c>
      <c r="O9" s="2"/>
      <c r="Q9" s="12">
        <v>20</v>
      </c>
      <c r="R9" s="2">
        <v>-3.9369580419600002E-2</v>
      </c>
      <c r="S9" s="2">
        <v>1.9926201E-4</v>
      </c>
      <c r="T9" s="2">
        <v>3.0399416830000001E-2</v>
      </c>
      <c r="U9" s="2">
        <v>1.855443872E-2</v>
      </c>
      <c r="V9" s="2">
        <v>-2.711371739E-2</v>
      </c>
      <c r="W9" s="2">
        <v>2.062633401E-2</v>
      </c>
      <c r="X9" s="2">
        <v>4.18493905E-2</v>
      </c>
      <c r="Y9" s="2">
        <v>-0.10549820875</v>
      </c>
      <c r="Z9" s="2">
        <v>3.4355928950000003E-2</v>
      </c>
      <c r="AA9" s="2">
        <v>-0.12865706295999998</v>
      </c>
      <c r="AB9" s="2">
        <f t="shared" si="1"/>
        <v>-1.5465379849959998E-2</v>
      </c>
      <c r="AD9" s="4" t="s">
        <v>60</v>
      </c>
      <c r="AE9" s="2">
        <v>5.9908409562400004E-2</v>
      </c>
      <c r="AF9" s="2">
        <v>-0.24787122896000002</v>
      </c>
      <c r="AG9" s="2">
        <v>-2.9061033819999998E-2</v>
      </c>
      <c r="AH9" s="2">
        <v>-3.0462312039999998E-2</v>
      </c>
      <c r="AI9" s="2">
        <v>2.9177453060000001E-2</v>
      </c>
      <c r="AJ9" s="2">
        <v>1.5028101999999995E-3</v>
      </c>
      <c r="AK9" s="2">
        <v>0.13988250161999999</v>
      </c>
      <c r="AL9" s="2">
        <v>-2.4808946049999999E-2</v>
      </c>
      <c r="AM9" s="2">
        <v>9.1771381060000004E-2</v>
      </c>
      <c r="AN9" s="2">
        <v>-2.0475053819999998E-2</v>
      </c>
      <c r="AO9" s="2">
        <f t="shared" si="2"/>
        <v>-3.0436019187600007E-3</v>
      </c>
      <c r="AQ9" s="12">
        <v>20</v>
      </c>
      <c r="AR9" s="13">
        <v>28600</v>
      </c>
      <c r="AS9" s="13">
        <v>69668</v>
      </c>
      <c r="AT9" s="13">
        <v>74316</v>
      </c>
      <c r="AU9" s="13">
        <v>108996</v>
      </c>
      <c r="AV9" s="13">
        <v>103136</v>
      </c>
      <c r="AW9" s="13">
        <v>76572</v>
      </c>
      <c r="AX9" s="13">
        <v>62572</v>
      </c>
      <c r="AY9" s="13">
        <v>70460</v>
      </c>
      <c r="AZ9" s="13">
        <v>66116</v>
      </c>
      <c r="BA9" s="13">
        <v>115620</v>
      </c>
      <c r="BB9" s="13">
        <v>776056</v>
      </c>
    </row>
    <row r="10" spans="1:54" x14ac:dyDescent="0.2">
      <c r="A10" s="10" t="s">
        <v>13</v>
      </c>
      <c r="B10" s="10" t="s">
        <v>56</v>
      </c>
      <c r="C10" s="10">
        <v>95</v>
      </c>
      <c r="D10" s="10">
        <v>1</v>
      </c>
      <c r="E10" s="10">
        <v>1354</v>
      </c>
      <c r="F10" s="10">
        <v>5416</v>
      </c>
      <c r="G10" s="10">
        <v>-1.5910997390699999</v>
      </c>
      <c r="H10" s="10">
        <v>1.4244003295900001</v>
      </c>
      <c r="I10" s="10">
        <v>3.0155000686600002</v>
      </c>
      <c r="J10" s="2">
        <v>0.38665681434999999</v>
      </c>
      <c r="K10" s="2">
        <v>0.28021334204999998</v>
      </c>
      <c r="L10" s="10">
        <v>523.53332662599996</v>
      </c>
      <c r="M10" s="10">
        <f t="shared" si="0"/>
        <v>2094.1333065196</v>
      </c>
      <c r="N10" s="10">
        <v>2019</v>
      </c>
      <c r="O10" s="2"/>
      <c r="Q10" s="12">
        <v>30</v>
      </c>
      <c r="R10" s="2">
        <v>3.0601582274799997E-2</v>
      </c>
      <c r="S10" s="2">
        <v>-0.12667689737999999</v>
      </c>
      <c r="T10" s="2">
        <v>-9.3239139500000019E-3</v>
      </c>
      <c r="U10" s="2">
        <v>-3.5304567129999999E-2</v>
      </c>
      <c r="V10" s="2">
        <v>6.2482132299999998E-3</v>
      </c>
      <c r="W10" s="2">
        <v>-2.1564652300000002E-3</v>
      </c>
      <c r="X10" s="2">
        <v>3.9028735119999998E-2</v>
      </c>
      <c r="Y10" s="2">
        <v>-2.730660654E-2</v>
      </c>
      <c r="Z10" s="2">
        <v>3.0253684000000002E-3</v>
      </c>
      <c r="AA10" s="2">
        <v>-2.7758934440000001E-2</v>
      </c>
      <c r="AB10" s="2">
        <f t="shared" si="1"/>
        <v>-1.4962348564519997E-2</v>
      </c>
      <c r="AD10" s="4" t="s">
        <v>61</v>
      </c>
      <c r="AE10" s="2">
        <v>2.8962547549059997E-2</v>
      </c>
      <c r="AF10" s="2">
        <v>-5.8760720699999991E-2</v>
      </c>
      <c r="AG10" s="2">
        <v>2.3001142879999999E-2</v>
      </c>
      <c r="AH10" s="2">
        <v>-8.79494657E-3</v>
      </c>
      <c r="AI10" s="2">
        <v>-6.8714864500000004E-3</v>
      </c>
      <c r="AJ10" s="2">
        <v>2.8360825600000001E-3</v>
      </c>
      <c r="AK10" s="2">
        <v>5.1348104550000002E-2</v>
      </c>
      <c r="AL10" s="2">
        <v>-7.1146694969999993E-2</v>
      </c>
      <c r="AM10" s="2">
        <v>4.1752447540000001E-2</v>
      </c>
      <c r="AN10" s="2">
        <v>-1.7479659129999998E-2</v>
      </c>
      <c r="AO10" s="2">
        <f t="shared" si="2"/>
        <v>-1.5153182740939985E-3</v>
      </c>
      <c r="AQ10" s="12">
        <v>30</v>
      </c>
      <c r="AR10" s="13">
        <v>36671</v>
      </c>
      <c r="AS10" s="13">
        <v>36168</v>
      </c>
      <c r="AT10" s="13">
        <v>10748</v>
      </c>
      <c r="AU10" s="13">
        <v>9456</v>
      </c>
      <c r="AV10" s="13">
        <v>8444</v>
      </c>
      <c r="AW10" s="13">
        <v>29400</v>
      </c>
      <c r="AX10" s="13">
        <v>37436</v>
      </c>
      <c r="AY10" s="13">
        <v>22464</v>
      </c>
      <c r="AZ10" s="13">
        <v>44388</v>
      </c>
      <c r="BA10" s="13">
        <v>36440</v>
      </c>
      <c r="BB10" s="13">
        <v>271615</v>
      </c>
    </row>
    <row r="11" spans="1:54" x14ac:dyDescent="0.2">
      <c r="A11" s="10" t="s">
        <v>14</v>
      </c>
      <c r="B11" s="10" t="s">
        <v>56</v>
      </c>
      <c r="C11" s="10">
        <v>85</v>
      </c>
      <c r="D11" s="10">
        <v>2</v>
      </c>
      <c r="E11" s="10">
        <v>68126</v>
      </c>
      <c r="F11" s="10">
        <v>68126</v>
      </c>
      <c r="G11" s="10">
        <v>-142</v>
      </c>
      <c r="H11" s="10">
        <v>211</v>
      </c>
      <c r="I11" s="10">
        <v>353</v>
      </c>
      <c r="J11" s="2">
        <v>9.4517511669599999E-2</v>
      </c>
      <c r="K11" s="2">
        <v>21.673022062000001</v>
      </c>
      <c r="L11" s="10">
        <v>643910</v>
      </c>
      <c r="M11" s="10">
        <f t="shared" si="0"/>
        <v>6439.10000000317</v>
      </c>
      <c r="N11" s="10">
        <v>2011</v>
      </c>
      <c r="O11" s="2"/>
      <c r="Q11" s="12">
        <v>35</v>
      </c>
      <c r="R11" s="2">
        <v>-4.5935468604299999E-2</v>
      </c>
      <c r="S11" s="2">
        <v>0.27054076836000002</v>
      </c>
      <c r="T11" s="2">
        <v>0.15012176936999999</v>
      </c>
      <c r="U11" s="2">
        <v>6.2670626709999996E-2</v>
      </c>
      <c r="V11" s="2">
        <v>8.6059152400000012E-3</v>
      </c>
      <c r="W11" s="2">
        <v>0.13690016535999999</v>
      </c>
      <c r="X11" s="2">
        <v>0.20007979496</v>
      </c>
      <c r="Y11" s="2">
        <v>3.465862586E-2</v>
      </c>
      <c r="Z11" s="2">
        <v>0.20661957496</v>
      </c>
      <c r="AA11" s="2">
        <v>0.15675999407000002</v>
      </c>
      <c r="AB11" s="2">
        <f t="shared" si="1"/>
        <v>0.11810217662856999</v>
      </c>
      <c r="AD11" s="4" t="s">
        <v>62</v>
      </c>
      <c r="AE11" s="2"/>
      <c r="AF11" s="2"/>
      <c r="AG11" s="2"/>
      <c r="AH11" s="2">
        <v>9.4191188910000001E-2</v>
      </c>
      <c r="AI11" s="2">
        <v>-0.14200000763000001</v>
      </c>
      <c r="AJ11" s="2"/>
      <c r="AK11" s="2"/>
      <c r="AL11" s="2">
        <v>-8.1681804220000001E-2</v>
      </c>
      <c r="AM11" s="2"/>
      <c r="AN11" s="2">
        <v>-0.12850000262</v>
      </c>
      <c r="AO11" s="2">
        <f t="shared" si="2"/>
        <v>-6.4497656390000005E-2</v>
      </c>
      <c r="AQ11" s="12">
        <v>35</v>
      </c>
      <c r="AR11" s="13">
        <v>71841</v>
      </c>
      <c r="AS11" s="13">
        <v>60548</v>
      </c>
      <c r="AT11" s="13">
        <v>93540</v>
      </c>
      <c r="AU11" s="13">
        <v>85512</v>
      </c>
      <c r="AV11" s="13">
        <v>128536</v>
      </c>
      <c r="AW11" s="13">
        <v>90064</v>
      </c>
      <c r="AX11" s="13">
        <v>97568</v>
      </c>
      <c r="AY11" s="13">
        <v>130984</v>
      </c>
      <c r="AZ11" s="13">
        <v>116600</v>
      </c>
      <c r="BA11" s="13">
        <v>48816</v>
      </c>
      <c r="BB11" s="13">
        <v>924009</v>
      </c>
    </row>
    <row r="12" spans="1:54" x14ac:dyDescent="0.2">
      <c r="A12" s="10" t="s">
        <v>14</v>
      </c>
      <c r="B12" s="10" t="s">
        <v>56</v>
      </c>
      <c r="C12" s="10">
        <v>85</v>
      </c>
      <c r="D12" s="10">
        <v>2</v>
      </c>
      <c r="E12" s="10">
        <v>4134</v>
      </c>
      <c r="F12" s="10">
        <v>16536</v>
      </c>
      <c r="G12" s="10">
        <v>-2.43835926056</v>
      </c>
      <c r="H12" s="10">
        <v>4.1461439132700004</v>
      </c>
      <c r="I12" s="10">
        <v>6.5845031738299999</v>
      </c>
      <c r="J12" s="2">
        <v>0.43363269135999999</v>
      </c>
      <c r="K12" s="2">
        <v>0.47520674264000001</v>
      </c>
      <c r="L12" s="10">
        <v>1792.63754606</v>
      </c>
      <c r="M12" s="10">
        <f t="shared" si="0"/>
        <v>7170.5501843289594</v>
      </c>
      <c r="N12" s="10">
        <v>2012</v>
      </c>
      <c r="O12" s="2"/>
      <c r="Q12" s="12">
        <v>50</v>
      </c>
      <c r="R12" s="11">
        <v>3.1853586735129995</v>
      </c>
      <c r="S12" s="2">
        <v>0.38910934976999995</v>
      </c>
      <c r="T12" s="2">
        <v>3.2417777790000005E-2</v>
      </c>
      <c r="U12" s="2">
        <v>-0.16662080186</v>
      </c>
      <c r="V12" s="2">
        <v>6.7710631059999998E-2</v>
      </c>
      <c r="W12" s="2">
        <v>7.2553412790000008E-2</v>
      </c>
      <c r="X12" s="2">
        <v>0.16229121004999997</v>
      </c>
      <c r="Y12" s="2">
        <v>-2.7231055320000003E-2</v>
      </c>
      <c r="Z12" s="11">
        <v>1.4602512037099999</v>
      </c>
      <c r="AA12" s="2">
        <v>-0.15661959105000001</v>
      </c>
      <c r="AB12" s="2">
        <f t="shared" si="1"/>
        <v>0.50192208104529989</v>
      </c>
      <c r="AD12" s="4" t="s">
        <v>35</v>
      </c>
      <c r="AE12" s="2">
        <v>0.15850490917599999</v>
      </c>
      <c r="AF12" s="2">
        <v>0.14417715649000001</v>
      </c>
      <c r="AG12" s="2">
        <v>2.504903386E-2</v>
      </c>
      <c r="AH12" s="2">
        <v>-1.7532225919999998E-2</v>
      </c>
      <c r="AI12" s="2">
        <v>1.255992673E-2</v>
      </c>
      <c r="AJ12" s="2">
        <v>-1.107059134E-2</v>
      </c>
      <c r="AK12" s="2">
        <v>5.8738690140000001E-2</v>
      </c>
      <c r="AL12" s="2">
        <v>-5.5524257860000002E-2</v>
      </c>
      <c r="AM12" s="2">
        <v>1.8571261219999999E-2</v>
      </c>
      <c r="AN12" s="2">
        <v>-2.9769259280000002E-2</v>
      </c>
      <c r="AO12" s="2">
        <f t="shared" si="2"/>
        <v>3.0370464321600003E-2</v>
      </c>
      <c r="AQ12" s="12">
        <v>50</v>
      </c>
      <c r="AR12" s="13">
        <v>386571</v>
      </c>
      <c r="AS12" s="13">
        <v>265936</v>
      </c>
      <c r="AT12" s="13">
        <v>204272</v>
      </c>
      <c r="AU12" s="13">
        <v>266808</v>
      </c>
      <c r="AV12" s="13">
        <v>133208</v>
      </c>
      <c r="AW12" s="13">
        <v>37676</v>
      </c>
      <c r="AX12" s="13">
        <v>32732</v>
      </c>
      <c r="AY12" s="13">
        <v>11048</v>
      </c>
      <c r="AZ12" s="13">
        <v>10476</v>
      </c>
      <c r="BA12" s="13">
        <v>12552</v>
      </c>
      <c r="BB12" s="13">
        <v>1361279</v>
      </c>
    </row>
    <row r="13" spans="1:54" x14ac:dyDescent="0.2">
      <c r="A13" s="10" t="s">
        <v>14</v>
      </c>
      <c r="B13" s="10" t="s">
        <v>56</v>
      </c>
      <c r="C13" s="10">
        <v>85</v>
      </c>
      <c r="D13" s="10">
        <v>2</v>
      </c>
      <c r="E13" s="10">
        <v>17647</v>
      </c>
      <c r="F13" s="10">
        <v>70588</v>
      </c>
      <c r="G13" s="10">
        <v>-1.52127170563</v>
      </c>
      <c r="H13" s="10">
        <v>1.4678092002900001</v>
      </c>
      <c r="I13" s="10">
        <v>2.9890809059099999</v>
      </c>
      <c r="J13" s="2">
        <v>0.23869587457999999</v>
      </c>
      <c r="K13" s="2">
        <v>0.33881567797000001</v>
      </c>
      <c r="L13" s="10">
        <v>4212.2660987400004</v>
      </c>
      <c r="M13" s="10">
        <f t="shared" si="0"/>
        <v>16849.064394853041</v>
      </c>
      <c r="N13" s="10">
        <v>2013</v>
      </c>
      <c r="O13" s="2"/>
      <c r="Q13" s="12">
        <v>60</v>
      </c>
      <c r="R13" s="2">
        <v>1.0776128633269998E-2</v>
      </c>
      <c r="S13" s="2">
        <v>-4.4628368949999997E-2</v>
      </c>
      <c r="T13" s="2">
        <v>-3.0780979569999999E-2</v>
      </c>
      <c r="U13" s="2">
        <v>-2.3411255169999999E-2</v>
      </c>
      <c r="V13" s="2">
        <v>2.896549373E-2</v>
      </c>
      <c r="W13" s="2">
        <v>5.032921034E-2</v>
      </c>
      <c r="X13" s="2">
        <v>3.2483627590000001E-2</v>
      </c>
      <c r="Y13" s="2">
        <v>-7.2779258100000004E-3</v>
      </c>
      <c r="Z13" s="2">
        <v>2.0741886559999999E-2</v>
      </c>
      <c r="AA13" s="2">
        <v>-5.5299258229999995E-2</v>
      </c>
      <c r="AB13" s="2">
        <f t="shared" si="1"/>
        <v>-1.8101440876729991E-3</v>
      </c>
      <c r="AD13"/>
      <c r="AE13"/>
      <c r="AF13"/>
      <c r="AG13"/>
      <c r="AH13"/>
      <c r="AI13"/>
      <c r="AJ13"/>
      <c r="AK13"/>
      <c r="AL13"/>
      <c r="AM13"/>
      <c r="AN13"/>
      <c r="AO13"/>
      <c r="AQ13" s="12">
        <v>60</v>
      </c>
      <c r="AR13" s="13">
        <v>6020</v>
      </c>
      <c r="AS13" s="13">
        <v>7104</v>
      </c>
      <c r="AT13" s="13">
        <v>2128</v>
      </c>
      <c r="AU13" s="13">
        <v>4620</v>
      </c>
      <c r="AV13" s="13">
        <v>696</v>
      </c>
      <c r="AW13" s="13">
        <v>972</v>
      </c>
      <c r="AX13" s="13">
        <v>612</v>
      </c>
      <c r="AY13" s="13">
        <v>144</v>
      </c>
      <c r="AZ13" s="13">
        <v>144</v>
      </c>
      <c r="BA13" s="13">
        <v>224</v>
      </c>
      <c r="BB13" s="13">
        <v>22664</v>
      </c>
    </row>
    <row r="14" spans="1:54" x14ac:dyDescent="0.2">
      <c r="A14" s="10" t="s">
        <v>14</v>
      </c>
      <c r="B14" s="10" t="s">
        <v>56</v>
      </c>
      <c r="C14" s="10">
        <v>85</v>
      </c>
      <c r="D14" s="10">
        <v>2</v>
      </c>
      <c r="E14" s="10">
        <v>10805</v>
      </c>
      <c r="F14" s="10">
        <v>43220</v>
      </c>
      <c r="G14" s="10">
        <v>-0.36999988556000002</v>
      </c>
      <c r="H14" s="10">
        <v>0.93000030517999999</v>
      </c>
      <c r="I14" s="10">
        <v>1.3000001907300001</v>
      </c>
      <c r="J14" s="2">
        <v>0.24585932785</v>
      </c>
      <c r="K14" s="2">
        <v>0.24765117106000001</v>
      </c>
      <c r="L14" s="10">
        <v>2656.5100374200001</v>
      </c>
      <c r="M14" s="10">
        <f t="shared" si="0"/>
        <v>10626.040149677001</v>
      </c>
      <c r="N14" s="10">
        <v>2014</v>
      </c>
      <c r="O14" s="2"/>
      <c r="Q14" s="12">
        <v>70</v>
      </c>
      <c r="R14" s="2">
        <v>-9.1831875829900007E-3</v>
      </c>
      <c r="S14" s="2">
        <v>0.27033163533999999</v>
      </c>
      <c r="T14" s="2">
        <v>0.20857510501000001</v>
      </c>
      <c r="U14" s="2">
        <v>0.18060062067999999</v>
      </c>
      <c r="V14" s="2">
        <v>9.7652801799999994E-2</v>
      </c>
      <c r="W14" s="2">
        <v>0.14892137925000001</v>
      </c>
      <c r="X14" s="2">
        <v>0.22437676121</v>
      </c>
      <c r="Y14" s="2">
        <v>0.13116748831</v>
      </c>
      <c r="Z14" s="2">
        <v>0.15369818126000001</v>
      </c>
      <c r="AA14" s="2">
        <v>0.12624797534000001</v>
      </c>
      <c r="AB14" s="2">
        <f t="shared" si="1"/>
        <v>0.153238876061701</v>
      </c>
      <c r="AD14"/>
      <c r="AE14"/>
      <c r="AF14"/>
      <c r="AQ14" s="12">
        <v>70</v>
      </c>
      <c r="AR14" s="13">
        <v>43682</v>
      </c>
      <c r="AS14" s="13">
        <v>81452</v>
      </c>
      <c r="AT14" s="13">
        <v>75532</v>
      </c>
      <c r="AU14" s="13">
        <v>50748</v>
      </c>
      <c r="AV14" s="13">
        <v>67604</v>
      </c>
      <c r="AW14" s="13">
        <v>132836</v>
      </c>
      <c r="AX14" s="13">
        <v>71192</v>
      </c>
      <c r="AY14" s="13">
        <v>83508</v>
      </c>
      <c r="AZ14" s="13">
        <v>63744</v>
      </c>
      <c r="BA14" s="13">
        <v>79376</v>
      </c>
      <c r="BB14" s="13">
        <v>749674</v>
      </c>
    </row>
    <row r="15" spans="1:54" x14ac:dyDescent="0.2">
      <c r="A15" s="10" t="s">
        <v>14</v>
      </c>
      <c r="B15" s="10" t="s">
        <v>56</v>
      </c>
      <c r="C15" s="10">
        <v>85</v>
      </c>
      <c r="D15" s="10">
        <v>2</v>
      </c>
      <c r="E15" s="10">
        <v>17005</v>
      </c>
      <c r="F15" s="10">
        <v>68020</v>
      </c>
      <c r="G15" s="10">
        <v>-0.61000013351000004</v>
      </c>
      <c r="H15" s="10">
        <v>1.7699995040900001</v>
      </c>
      <c r="I15" s="10">
        <v>2.3799996376000001</v>
      </c>
      <c r="J15" s="2">
        <v>0.32969185188</v>
      </c>
      <c r="K15" s="2">
        <v>0.33843596198999998</v>
      </c>
      <c r="L15" s="10">
        <v>5606.4099411999996</v>
      </c>
      <c r="M15" s="10">
        <f t="shared" si="0"/>
        <v>22425.6397648776</v>
      </c>
      <c r="N15" s="10">
        <v>2015</v>
      </c>
      <c r="O15" s="2"/>
      <c r="Q15" s="12">
        <v>85</v>
      </c>
      <c r="R15" s="2">
        <v>9.4517511669599999E-2</v>
      </c>
      <c r="S15" s="2">
        <v>0.43363269135999999</v>
      </c>
      <c r="T15" s="2">
        <v>0.23869587457999999</v>
      </c>
      <c r="U15" s="2">
        <v>0.24585932785</v>
      </c>
      <c r="V15" s="2">
        <v>0.32969185188</v>
      </c>
      <c r="W15" s="2">
        <v>0.47502196213999998</v>
      </c>
      <c r="X15" s="2">
        <v>0.23559479611</v>
      </c>
      <c r="Y15" s="2">
        <v>0.44611316581999999</v>
      </c>
      <c r="Z15" s="2">
        <v>0.34699536222999999</v>
      </c>
      <c r="AA15" s="2">
        <v>0.13046475182</v>
      </c>
      <c r="AB15" s="2">
        <f t="shared" si="1"/>
        <v>0.29765872954595995</v>
      </c>
      <c r="AD15"/>
      <c r="AE15"/>
      <c r="AF15"/>
      <c r="AQ15" s="12">
        <v>85</v>
      </c>
      <c r="AR15" s="13">
        <v>68126</v>
      </c>
      <c r="AS15" s="13">
        <v>16536</v>
      </c>
      <c r="AT15" s="13">
        <v>70588</v>
      </c>
      <c r="AU15" s="13">
        <v>43220</v>
      </c>
      <c r="AV15" s="13">
        <v>68020</v>
      </c>
      <c r="AW15" s="13">
        <v>61928</v>
      </c>
      <c r="AX15" s="13">
        <v>5212</v>
      </c>
      <c r="AY15" s="13">
        <v>48916</v>
      </c>
      <c r="AZ15" s="13">
        <v>23240</v>
      </c>
      <c r="BA15" s="13">
        <v>3632</v>
      </c>
      <c r="BB15" s="13">
        <v>409418</v>
      </c>
    </row>
    <row r="16" spans="1:54" x14ac:dyDescent="0.2">
      <c r="A16" s="10" t="s">
        <v>14</v>
      </c>
      <c r="B16" s="10" t="s">
        <v>56</v>
      </c>
      <c r="C16" s="10">
        <v>85</v>
      </c>
      <c r="D16" s="10">
        <v>2</v>
      </c>
      <c r="E16" s="10">
        <v>15482</v>
      </c>
      <c r="F16" s="10">
        <v>61928</v>
      </c>
      <c r="G16" s="10">
        <v>-0.35999965668</v>
      </c>
      <c r="H16" s="10">
        <v>2</v>
      </c>
      <c r="I16" s="10">
        <v>2.3599996566799999</v>
      </c>
      <c r="J16" s="2">
        <v>0.47502196213999998</v>
      </c>
      <c r="K16" s="2">
        <v>0.22149992656</v>
      </c>
      <c r="L16" s="10">
        <v>7354.2900178399996</v>
      </c>
      <c r="M16" s="10">
        <f t="shared" si="0"/>
        <v>29417.160071405917</v>
      </c>
      <c r="N16" s="10">
        <v>2016</v>
      </c>
      <c r="O16" s="2"/>
      <c r="Q16" s="12">
        <v>95</v>
      </c>
      <c r="R16" s="2">
        <v>0.30143832693099998</v>
      </c>
      <c r="S16" s="2">
        <v>0.45746373091999998</v>
      </c>
      <c r="T16" s="2">
        <v>9.9038313619999999E-2</v>
      </c>
      <c r="U16" s="2">
        <v>0.18780563623999999</v>
      </c>
      <c r="V16" s="2">
        <v>0.33671450733000002</v>
      </c>
      <c r="W16" s="2">
        <v>0.70988655225999997</v>
      </c>
      <c r="X16" s="2">
        <v>0.16520904289999999</v>
      </c>
      <c r="Y16" s="2">
        <v>0.60459670055000003</v>
      </c>
      <c r="Z16" s="2">
        <v>0.38665681434999999</v>
      </c>
      <c r="AB16" s="2">
        <f t="shared" si="1"/>
        <v>0.36097884723344442</v>
      </c>
      <c r="AD16"/>
      <c r="AE16"/>
      <c r="AF16"/>
      <c r="AQ16" s="12">
        <v>95</v>
      </c>
      <c r="AR16" s="13">
        <v>2343</v>
      </c>
      <c r="AS16" s="13">
        <v>5784</v>
      </c>
      <c r="AT16" s="13">
        <v>1756</v>
      </c>
      <c r="AU16" s="13">
        <v>12924</v>
      </c>
      <c r="AV16" s="13">
        <v>17836</v>
      </c>
      <c r="AW16" s="13">
        <v>2820</v>
      </c>
      <c r="AX16" s="13">
        <v>2296</v>
      </c>
      <c r="AY16" s="13">
        <v>4384</v>
      </c>
      <c r="AZ16" s="13">
        <v>5416</v>
      </c>
      <c r="BA16" s="13"/>
      <c r="BB16" s="13">
        <v>55559</v>
      </c>
    </row>
    <row r="17" spans="1:54" x14ac:dyDescent="0.2">
      <c r="A17" s="10" t="s">
        <v>14</v>
      </c>
      <c r="B17" s="10" t="s">
        <v>56</v>
      </c>
      <c r="C17" s="10">
        <v>85</v>
      </c>
      <c r="D17" s="10">
        <v>2</v>
      </c>
      <c r="E17" s="10">
        <v>1303</v>
      </c>
      <c r="F17" s="10">
        <v>5212</v>
      </c>
      <c r="G17" s="10">
        <v>-1.36999988556</v>
      </c>
      <c r="H17" s="10">
        <v>2.5100002288800001</v>
      </c>
      <c r="I17" s="10">
        <v>3.88000011444</v>
      </c>
      <c r="J17" s="2">
        <v>0.23559479611</v>
      </c>
      <c r="K17" s="2">
        <v>0.49880218158</v>
      </c>
      <c r="L17" s="10">
        <v>306.98001933099999</v>
      </c>
      <c r="M17" s="10">
        <f t="shared" si="0"/>
        <v>1227.9200773253201</v>
      </c>
      <c r="N17" s="10">
        <v>2017</v>
      </c>
      <c r="O17" s="2"/>
      <c r="Q17" s="12">
        <v>100</v>
      </c>
      <c r="R17" s="2">
        <v>1.1301735685000008E-2</v>
      </c>
      <c r="S17" s="2">
        <v>0.16881716080999998</v>
      </c>
      <c r="T17" s="2">
        <v>0.23339833960999998</v>
      </c>
      <c r="U17" s="2">
        <v>0.19526759669000002</v>
      </c>
      <c r="V17" s="2">
        <v>0.34058162244000001</v>
      </c>
      <c r="W17" s="2">
        <v>0.27334748146999999</v>
      </c>
      <c r="X17" s="2">
        <v>0.16383251218</v>
      </c>
      <c r="Y17" s="2">
        <v>0.32162507113999994</v>
      </c>
      <c r="Z17" s="2">
        <v>0.16756550740999998</v>
      </c>
      <c r="AA17" s="2">
        <v>2.7634682199999955E-3</v>
      </c>
      <c r="AB17" s="2">
        <f t="shared" si="1"/>
        <v>0.18785004956549997</v>
      </c>
      <c r="AD17"/>
      <c r="AE17"/>
      <c r="AF17"/>
      <c r="AQ17" s="12">
        <v>100</v>
      </c>
      <c r="AR17" s="13">
        <v>30562</v>
      </c>
      <c r="AS17" s="13">
        <v>59584</v>
      </c>
      <c r="AT17" s="13">
        <v>43088</v>
      </c>
      <c r="AU17" s="13">
        <v>46672</v>
      </c>
      <c r="AV17" s="13">
        <v>73972</v>
      </c>
      <c r="AW17" s="13">
        <v>38144</v>
      </c>
      <c r="AX17" s="13">
        <v>27696</v>
      </c>
      <c r="AY17" s="13">
        <v>23440</v>
      </c>
      <c r="AZ17" s="13">
        <v>27612</v>
      </c>
      <c r="BA17" s="13">
        <v>17092</v>
      </c>
      <c r="BB17" s="13">
        <v>387862</v>
      </c>
    </row>
    <row r="18" spans="1:54" x14ac:dyDescent="0.2">
      <c r="A18" s="10" t="s">
        <v>14</v>
      </c>
      <c r="B18" s="10" t="s">
        <v>56</v>
      </c>
      <c r="C18" s="10">
        <v>85</v>
      </c>
      <c r="D18" s="10">
        <v>2</v>
      </c>
      <c r="E18" s="10">
        <v>12229</v>
      </c>
      <c r="F18" s="10">
        <v>48916</v>
      </c>
      <c r="G18" s="10">
        <v>-0.56099987029999998</v>
      </c>
      <c r="H18" s="10">
        <v>1.4224996566799999</v>
      </c>
      <c r="I18" s="10">
        <v>1.98349952698</v>
      </c>
      <c r="J18" s="2">
        <v>0.44611316581999999</v>
      </c>
      <c r="K18" s="2">
        <v>0.23348962918999999</v>
      </c>
      <c r="L18" s="10">
        <v>5455.5179047600004</v>
      </c>
      <c r="M18" s="10">
        <f t="shared" si="0"/>
        <v>21822.071619251121</v>
      </c>
      <c r="N18" s="10">
        <v>2018</v>
      </c>
      <c r="O18" s="2"/>
      <c r="Q18"/>
      <c r="R18"/>
      <c r="S18"/>
      <c r="T18"/>
      <c r="U18"/>
      <c r="V18"/>
      <c r="W18"/>
      <c r="X18"/>
      <c r="Y18"/>
      <c r="Z18"/>
      <c r="AA18"/>
      <c r="AB18"/>
      <c r="AD18"/>
      <c r="AE18"/>
      <c r="AF18"/>
      <c r="AQ18" s="12" t="s">
        <v>45</v>
      </c>
      <c r="AR18" s="13">
        <v>1551048</v>
      </c>
      <c r="AS18" s="13">
        <v>1588232</v>
      </c>
      <c r="AT18" s="13">
        <v>1599704</v>
      </c>
      <c r="AU18" s="13">
        <v>1608316</v>
      </c>
      <c r="AV18" s="13">
        <v>1608316</v>
      </c>
      <c r="AW18" s="13">
        <v>1608316</v>
      </c>
      <c r="AX18" s="13">
        <v>1608316</v>
      </c>
      <c r="AY18" s="13">
        <v>1582656</v>
      </c>
      <c r="AZ18" s="13">
        <v>1582660</v>
      </c>
      <c r="BA18" s="13">
        <v>1585500</v>
      </c>
      <c r="BB18" s="13">
        <v>15923064</v>
      </c>
    </row>
    <row r="19" spans="1:54" x14ac:dyDescent="0.2">
      <c r="A19" s="10" t="s">
        <v>14</v>
      </c>
      <c r="B19" s="10" t="s">
        <v>56</v>
      </c>
      <c r="C19" s="10">
        <v>85</v>
      </c>
      <c r="D19" s="10">
        <v>2</v>
      </c>
      <c r="E19" s="10">
        <v>5810</v>
      </c>
      <c r="F19" s="10">
        <v>23240</v>
      </c>
      <c r="G19" s="10">
        <v>-0.53919887543</v>
      </c>
      <c r="H19" s="10">
        <v>1.2393999099699999</v>
      </c>
      <c r="I19" s="10">
        <v>1.7785987854</v>
      </c>
      <c r="J19" s="2">
        <v>0.34699536222999999</v>
      </c>
      <c r="K19" s="2">
        <v>0.16594120102000001</v>
      </c>
      <c r="L19" s="10">
        <v>2016.04305458</v>
      </c>
      <c r="M19" s="10">
        <f t="shared" si="0"/>
        <v>8064.1722182251997</v>
      </c>
      <c r="N19" s="10">
        <v>2019</v>
      </c>
      <c r="O19" s="2"/>
      <c r="Q19"/>
      <c r="R19"/>
      <c r="S19"/>
      <c r="T19"/>
      <c r="U19"/>
      <c r="V19"/>
      <c r="W19"/>
      <c r="X19"/>
      <c r="Y19"/>
      <c r="Z19"/>
      <c r="AA19"/>
      <c r="AB19"/>
      <c r="AD19"/>
      <c r="AE19"/>
      <c r="AF19"/>
      <c r="AQ19"/>
      <c r="AR19"/>
      <c r="AS19"/>
    </row>
    <row r="20" spans="1:54" x14ac:dyDescent="0.2">
      <c r="A20" s="10" t="s">
        <v>14</v>
      </c>
      <c r="B20" s="10" t="s">
        <v>56</v>
      </c>
      <c r="C20" s="10">
        <v>85</v>
      </c>
      <c r="D20" s="10">
        <v>1</v>
      </c>
      <c r="E20" s="10">
        <v>908</v>
      </c>
      <c r="F20" s="10">
        <v>3632</v>
      </c>
      <c r="G20" s="10">
        <v>-0.57159996033000005</v>
      </c>
      <c r="H20" s="10">
        <v>0.88189983368000002</v>
      </c>
      <c r="I20" s="10">
        <v>1.4534997940100001</v>
      </c>
      <c r="J20" s="2">
        <v>0.13046475182</v>
      </c>
      <c r="K20" s="2">
        <v>0.21164816103</v>
      </c>
      <c r="L20" s="10">
        <v>118.461994648</v>
      </c>
      <c r="M20" s="10">
        <f t="shared" si="0"/>
        <v>473.84797861024003</v>
      </c>
      <c r="N20" s="10">
        <v>2020</v>
      </c>
      <c r="O20" s="2"/>
      <c r="Q20"/>
      <c r="R20"/>
      <c r="S20"/>
      <c r="T20"/>
      <c r="U20"/>
      <c r="V20"/>
      <c r="W20"/>
      <c r="X20"/>
      <c r="Y20"/>
      <c r="Z20"/>
      <c r="AA20"/>
      <c r="AB20"/>
    </row>
    <row r="21" spans="1:54" x14ac:dyDescent="0.2">
      <c r="A21" s="10" t="s">
        <v>15</v>
      </c>
      <c r="B21" s="10" t="s">
        <v>56</v>
      </c>
      <c r="C21" s="10">
        <v>70</v>
      </c>
      <c r="D21" s="10">
        <v>3</v>
      </c>
      <c r="E21" s="10">
        <v>43682</v>
      </c>
      <c r="F21" s="10">
        <v>43682</v>
      </c>
      <c r="G21" s="10">
        <v>-102</v>
      </c>
      <c r="H21" s="10">
        <v>146</v>
      </c>
      <c r="I21" s="10">
        <v>248</v>
      </c>
      <c r="J21" s="2">
        <v>-9.1831875829900007E-3</v>
      </c>
      <c r="K21" s="2">
        <v>13.2720773509</v>
      </c>
      <c r="L21" s="10">
        <v>-40114</v>
      </c>
      <c r="M21" s="10">
        <f t="shared" si="0"/>
        <v>-401.14000000016921</v>
      </c>
      <c r="N21" s="10">
        <v>2011</v>
      </c>
      <c r="O21" s="2"/>
      <c r="Q21"/>
      <c r="R21"/>
      <c r="S21"/>
      <c r="T21"/>
      <c r="U21"/>
      <c r="V21"/>
      <c r="W21"/>
      <c r="X21"/>
      <c r="Y21"/>
      <c r="Z21"/>
      <c r="AA21"/>
      <c r="AB21"/>
      <c r="AQ21" s="9" t="str">
        <f>AQ3</f>
        <v>Rijlabels</v>
      </c>
      <c r="AR21" s="9">
        <f t="shared" ref="AR21:BB21" si="3">AR3</f>
        <v>2011</v>
      </c>
      <c r="AS21" s="9">
        <f t="shared" si="3"/>
        <v>2012</v>
      </c>
      <c r="AT21" s="9">
        <f t="shared" si="3"/>
        <v>2013</v>
      </c>
      <c r="AU21" s="9">
        <f t="shared" si="3"/>
        <v>2014</v>
      </c>
      <c r="AV21" s="9">
        <f t="shared" si="3"/>
        <v>2015</v>
      </c>
      <c r="AW21" s="9">
        <f t="shared" si="3"/>
        <v>2016</v>
      </c>
      <c r="AX21" s="9">
        <f t="shared" si="3"/>
        <v>2017</v>
      </c>
      <c r="AY21" s="9">
        <f t="shared" si="3"/>
        <v>2018</v>
      </c>
      <c r="AZ21" s="9">
        <f t="shared" si="3"/>
        <v>2019</v>
      </c>
      <c r="BA21" s="9">
        <f t="shared" si="3"/>
        <v>2020</v>
      </c>
      <c r="BB21" s="9" t="str">
        <f t="shared" si="3"/>
        <v>Eindtotaal</v>
      </c>
    </row>
    <row r="22" spans="1:54" x14ac:dyDescent="0.2">
      <c r="A22" s="10" t="s">
        <v>15</v>
      </c>
      <c r="B22" s="10" t="s">
        <v>56</v>
      </c>
      <c r="C22" s="10">
        <v>70</v>
      </c>
      <c r="D22" s="10">
        <v>3</v>
      </c>
      <c r="E22" s="10">
        <v>20363</v>
      </c>
      <c r="F22" s="10">
        <v>81452</v>
      </c>
      <c r="G22" s="10">
        <v>-0.99645137787000004</v>
      </c>
      <c r="H22" s="10">
        <v>1.3408179283099999</v>
      </c>
      <c r="I22" s="10">
        <v>2.3372693061800001</v>
      </c>
      <c r="J22" s="2">
        <v>0.27033163533999999</v>
      </c>
      <c r="K22" s="2">
        <v>0.30889889148999999</v>
      </c>
      <c r="L22" s="10">
        <v>5504.7630903700001</v>
      </c>
      <c r="M22" s="10">
        <f t="shared" si="0"/>
        <v>22019.052361713679</v>
      </c>
      <c r="N22" s="10">
        <v>2012</v>
      </c>
      <c r="O22" s="2"/>
      <c r="Q22"/>
      <c r="R22"/>
      <c r="S22"/>
      <c r="T22"/>
      <c r="U22"/>
      <c r="V22"/>
      <c r="W22"/>
      <c r="X22"/>
      <c r="Y22"/>
      <c r="Z22"/>
      <c r="AA22"/>
      <c r="AB22"/>
      <c r="AQ22" s="9">
        <f t="shared" ref="AQ22:BB35" si="4">AQ4</f>
        <v>0</v>
      </c>
      <c r="AR22" s="9">
        <f>AR4/10000</f>
        <v>82.492199999999997</v>
      </c>
      <c r="AS22" s="9">
        <f t="shared" ref="AS22:BA22" si="5">AS4/10000</f>
        <v>93.498400000000004</v>
      </c>
      <c r="AT22" s="9">
        <f t="shared" si="5"/>
        <v>96.5976</v>
      </c>
      <c r="AU22" s="9">
        <f t="shared" si="5"/>
        <v>92.764399999999995</v>
      </c>
      <c r="AV22" s="9">
        <f t="shared" si="5"/>
        <v>93.073999999999998</v>
      </c>
      <c r="AW22" s="9">
        <f t="shared" si="5"/>
        <v>89.205600000000004</v>
      </c>
      <c r="AX22" s="9">
        <f t="shared" si="5"/>
        <v>103.14319999999999</v>
      </c>
      <c r="AY22" s="9">
        <f t="shared" si="5"/>
        <v>101.95399999999999</v>
      </c>
      <c r="AZ22" s="9">
        <f t="shared" si="5"/>
        <v>94.4816</v>
      </c>
      <c r="BA22" s="9">
        <f t="shared" si="5"/>
        <v>102.0852</v>
      </c>
      <c r="BB22" s="9">
        <f t="shared" si="4"/>
        <v>9492962</v>
      </c>
    </row>
    <row r="23" spans="1:54" x14ac:dyDescent="0.2">
      <c r="A23" s="10" t="s">
        <v>15</v>
      </c>
      <c r="B23" s="10" t="s">
        <v>56</v>
      </c>
      <c r="C23" s="10">
        <v>70</v>
      </c>
      <c r="D23" s="10">
        <v>3</v>
      </c>
      <c r="E23" s="10">
        <v>18883</v>
      </c>
      <c r="F23" s="10">
        <v>75532</v>
      </c>
      <c r="G23" s="10">
        <v>-1.5199146270799999</v>
      </c>
      <c r="H23" s="10">
        <v>1.52118301392</v>
      </c>
      <c r="I23" s="10">
        <v>3.0410976409899999</v>
      </c>
      <c r="J23" s="2">
        <v>0.20857510501000001</v>
      </c>
      <c r="K23" s="2">
        <v>0.32693239401000002</v>
      </c>
      <c r="L23" s="10">
        <v>3938.5237078700002</v>
      </c>
      <c r="M23" s="10">
        <f t="shared" si="0"/>
        <v>15754.094831615321</v>
      </c>
      <c r="N23" s="10">
        <v>2013</v>
      </c>
      <c r="O23" s="2"/>
      <c r="Q23"/>
      <c r="R23"/>
      <c r="S23"/>
      <c r="T23"/>
      <c r="U23"/>
      <c r="V23"/>
      <c r="W23"/>
      <c r="X23"/>
      <c r="Y23"/>
      <c r="Z23"/>
      <c r="AA23"/>
      <c r="AB23"/>
      <c r="AQ23" s="9">
        <f t="shared" si="4"/>
        <v>6</v>
      </c>
      <c r="AR23" s="9">
        <f t="shared" ref="AR23:BA23" si="6">AR5/10000</f>
        <v>1.4435</v>
      </c>
      <c r="AS23" s="9">
        <f t="shared" si="6"/>
        <v>0.88919999999999999</v>
      </c>
      <c r="AT23" s="9">
        <f t="shared" si="6"/>
        <v>3.9624000000000001</v>
      </c>
      <c r="AU23" s="9">
        <f t="shared" si="6"/>
        <v>3.548</v>
      </c>
      <c r="AV23" s="9">
        <f t="shared" si="6"/>
        <v>5.4687999999999999</v>
      </c>
      <c r="AW23" s="9">
        <f t="shared" si="6"/>
        <v>6.3036000000000003</v>
      </c>
      <c r="AX23" s="9">
        <f t="shared" si="6"/>
        <v>7.6208</v>
      </c>
      <c r="AY23" s="9">
        <f t="shared" si="6"/>
        <v>6.0216000000000003</v>
      </c>
      <c r="AZ23" s="9">
        <f t="shared" si="6"/>
        <v>9.1631999999999998</v>
      </c>
      <c r="BA23" s="9">
        <f t="shared" si="6"/>
        <v>4.66</v>
      </c>
      <c r="BB23" s="9">
        <f t="shared" si="4"/>
        <v>490811</v>
      </c>
    </row>
    <row r="24" spans="1:54" x14ac:dyDescent="0.2">
      <c r="A24" s="10" t="s">
        <v>15</v>
      </c>
      <c r="B24" s="10" t="s">
        <v>56</v>
      </c>
      <c r="C24" s="10">
        <v>70</v>
      </c>
      <c r="D24" s="10">
        <v>3</v>
      </c>
      <c r="E24" s="10">
        <v>12687</v>
      </c>
      <c r="F24" s="10">
        <v>50748</v>
      </c>
      <c r="G24" s="10">
        <v>-0.54000091552999996</v>
      </c>
      <c r="H24" s="10">
        <v>0.88000011444000004</v>
      </c>
      <c r="I24" s="10">
        <v>1.4200010299700001</v>
      </c>
      <c r="J24" s="2">
        <v>0.18060062067999999</v>
      </c>
      <c r="K24" s="2">
        <v>0.22339177788</v>
      </c>
      <c r="L24" s="10">
        <v>2291.2800745999998</v>
      </c>
      <c r="M24" s="10">
        <f t="shared" si="0"/>
        <v>9165.1202982686391</v>
      </c>
      <c r="N24" s="10">
        <v>2014</v>
      </c>
      <c r="O24" s="2"/>
      <c r="Q24"/>
      <c r="R24"/>
      <c r="S24"/>
      <c r="T24"/>
      <c r="U24"/>
      <c r="V24"/>
      <c r="W24"/>
      <c r="X24"/>
      <c r="Y24"/>
      <c r="Z24"/>
      <c r="AA24"/>
      <c r="AB24"/>
      <c r="AQ24" s="9">
        <f t="shared" si="4"/>
        <v>12</v>
      </c>
      <c r="AR24" s="9">
        <f t="shared" ref="AR24:BA24" si="7">AR6/10000</f>
        <v>3.5356999999999998</v>
      </c>
      <c r="AS24" s="9">
        <f t="shared" si="7"/>
        <v>3.9788000000000001</v>
      </c>
      <c r="AT24" s="9">
        <f t="shared" si="7"/>
        <v>1.8056000000000001</v>
      </c>
      <c r="AU24" s="9">
        <f t="shared" si="7"/>
        <v>1.6235999999999999</v>
      </c>
      <c r="AV24" s="9">
        <f t="shared" si="7"/>
        <v>1.7332000000000001</v>
      </c>
      <c r="AW24" s="9">
        <f t="shared" si="7"/>
        <v>1.7996000000000001</v>
      </c>
      <c r="AX24" s="9">
        <f t="shared" si="7"/>
        <v>2.87</v>
      </c>
      <c r="AY24" s="9">
        <f t="shared" si="7"/>
        <v>3.2519999999999998</v>
      </c>
      <c r="AZ24" s="9">
        <f t="shared" si="7"/>
        <v>6.0296000000000003</v>
      </c>
      <c r="BA24" s="9">
        <f t="shared" si="7"/>
        <v>6.1247999999999996</v>
      </c>
      <c r="BB24" s="9">
        <f t="shared" si="4"/>
        <v>327529</v>
      </c>
    </row>
    <row r="25" spans="1:54" x14ac:dyDescent="0.2">
      <c r="A25" s="10" t="s">
        <v>15</v>
      </c>
      <c r="B25" s="10" t="s">
        <v>56</v>
      </c>
      <c r="C25" s="10">
        <v>70</v>
      </c>
      <c r="D25" s="10">
        <v>3</v>
      </c>
      <c r="E25" s="10">
        <v>16901</v>
      </c>
      <c r="F25" s="10">
        <v>67604</v>
      </c>
      <c r="G25" s="10">
        <v>-0.42000007629000002</v>
      </c>
      <c r="H25" s="10">
        <v>1.09999990463</v>
      </c>
      <c r="I25" s="10">
        <v>1.51999998093</v>
      </c>
      <c r="J25" s="2">
        <v>9.7652801799999994E-2</v>
      </c>
      <c r="K25" s="2">
        <v>0.18299408324999999</v>
      </c>
      <c r="L25" s="10">
        <v>1650.43000317</v>
      </c>
      <c r="M25" s="10">
        <f t="shared" si="0"/>
        <v>6601.7200128872</v>
      </c>
      <c r="N25" s="10">
        <v>2015</v>
      </c>
      <c r="O25" s="10"/>
      <c r="Q25"/>
      <c r="R25"/>
      <c r="S25"/>
      <c r="T25"/>
      <c r="U25"/>
      <c r="V25"/>
      <c r="W25"/>
      <c r="X25"/>
      <c r="Y25"/>
      <c r="Z25"/>
      <c r="AA25"/>
      <c r="AB25"/>
      <c r="AQ25" s="9">
        <f t="shared" si="4"/>
        <v>15</v>
      </c>
      <c r="AR25" s="9">
        <f t="shared" ref="AR25:BA25" si="8">AR7/10000</f>
        <v>0</v>
      </c>
      <c r="AS25" s="9">
        <f t="shared" si="8"/>
        <v>0</v>
      </c>
      <c r="AT25" s="9">
        <f t="shared" si="8"/>
        <v>0</v>
      </c>
      <c r="AU25" s="9">
        <f t="shared" si="8"/>
        <v>0</v>
      </c>
      <c r="AV25" s="9">
        <f t="shared" si="8"/>
        <v>0.41039999999999999</v>
      </c>
      <c r="AW25" s="9">
        <f t="shared" si="8"/>
        <v>4.0087999999999999</v>
      </c>
      <c r="AX25" s="9">
        <f t="shared" si="8"/>
        <v>8.4</v>
      </c>
      <c r="AY25" s="9">
        <f t="shared" si="8"/>
        <v>4.7064000000000004</v>
      </c>
      <c r="AZ25" s="9">
        <f t="shared" si="8"/>
        <v>8.0212000000000003</v>
      </c>
      <c r="BA25" s="9">
        <f t="shared" si="8"/>
        <v>9.7420000000000009</v>
      </c>
      <c r="BB25" s="9">
        <f t="shared" si="4"/>
        <v>352888</v>
      </c>
    </row>
    <row r="26" spans="1:54" x14ac:dyDescent="0.2">
      <c r="A26" s="10" t="s">
        <v>15</v>
      </c>
      <c r="B26" s="10" t="s">
        <v>56</v>
      </c>
      <c r="C26" s="10">
        <v>70</v>
      </c>
      <c r="D26" s="10">
        <v>3</v>
      </c>
      <c r="E26" s="10">
        <v>33209</v>
      </c>
      <c r="F26" s="10">
        <v>132836</v>
      </c>
      <c r="G26" s="10">
        <v>-0.59999942780000004</v>
      </c>
      <c r="H26" s="10">
        <v>1.07999992371</v>
      </c>
      <c r="I26" s="10">
        <v>1.6799993515</v>
      </c>
      <c r="J26" s="2">
        <v>0.14892137925000001</v>
      </c>
      <c r="K26" s="2">
        <v>0.17462170588000001</v>
      </c>
      <c r="L26" s="10">
        <v>4945.5300836599999</v>
      </c>
      <c r="M26" s="10">
        <f t="shared" si="0"/>
        <v>19782.120334053001</v>
      </c>
      <c r="N26" s="10">
        <v>2016</v>
      </c>
      <c r="O26" s="10"/>
      <c r="Q26"/>
      <c r="R26"/>
      <c r="S26"/>
      <c r="T26"/>
      <c r="U26"/>
      <c r="V26"/>
      <c r="W26"/>
      <c r="X26"/>
      <c r="Y26"/>
      <c r="Z26"/>
      <c r="AA26"/>
      <c r="AB26"/>
      <c r="AQ26" s="9">
        <f t="shared" si="4"/>
        <v>17</v>
      </c>
      <c r="AR26" s="9">
        <f t="shared" ref="AR26:BA26" si="9">AR8/10000</f>
        <v>0.1918</v>
      </c>
      <c r="AS26" s="9">
        <f t="shared" si="9"/>
        <v>0.17879999999999999</v>
      </c>
      <c r="AT26" s="9">
        <f t="shared" si="9"/>
        <v>8.0000000000000002E-3</v>
      </c>
      <c r="AU26" s="9">
        <f t="shared" si="9"/>
        <v>0</v>
      </c>
      <c r="AV26" s="9">
        <f t="shared" si="9"/>
        <v>0</v>
      </c>
      <c r="AW26" s="9">
        <f t="shared" si="9"/>
        <v>12.472799999999999</v>
      </c>
      <c r="AX26" s="9">
        <f t="shared" si="9"/>
        <v>5.0659999999999998</v>
      </c>
      <c r="AY26" s="9">
        <f t="shared" si="9"/>
        <v>2.7968000000000002</v>
      </c>
      <c r="AZ26" s="9">
        <f t="shared" si="9"/>
        <v>4.7968000000000002</v>
      </c>
      <c r="BA26" s="9">
        <f t="shared" si="9"/>
        <v>4.5628000000000002</v>
      </c>
      <c r="BB26" s="9">
        <f t="shared" si="4"/>
        <v>300738</v>
      </c>
    </row>
    <row r="27" spans="1:54" x14ac:dyDescent="0.2">
      <c r="A27" s="10" t="s">
        <v>15</v>
      </c>
      <c r="B27" s="10" t="s">
        <v>56</v>
      </c>
      <c r="C27" s="10">
        <v>70</v>
      </c>
      <c r="D27" s="10">
        <v>3</v>
      </c>
      <c r="E27" s="10">
        <v>17798</v>
      </c>
      <c r="F27" s="10">
        <v>71192</v>
      </c>
      <c r="G27" s="10">
        <v>-1.0699996948199999</v>
      </c>
      <c r="H27" s="10">
        <v>1.37000083923</v>
      </c>
      <c r="I27" s="10">
        <v>2.4400005340600002</v>
      </c>
      <c r="J27" s="2">
        <v>0.22437676121</v>
      </c>
      <c r="K27" s="2">
        <v>0.19286645444</v>
      </c>
      <c r="L27" s="10">
        <v>3993.45759606</v>
      </c>
      <c r="M27" s="10">
        <f t="shared" si="0"/>
        <v>15973.830384062319</v>
      </c>
      <c r="N27" s="10">
        <v>2017</v>
      </c>
      <c r="O27" s="10"/>
      <c r="Q27"/>
      <c r="R27"/>
      <c r="S27"/>
      <c r="T27"/>
      <c r="U27"/>
      <c r="V27"/>
      <c r="W27"/>
      <c r="X27"/>
      <c r="Y27"/>
      <c r="Z27"/>
      <c r="AA27"/>
      <c r="AB27"/>
      <c r="AQ27" s="9">
        <f t="shared" si="4"/>
        <v>20</v>
      </c>
      <c r="AR27" s="9">
        <f t="shared" ref="AR27:BA27" si="10">AR9/10000</f>
        <v>2.86</v>
      </c>
      <c r="AS27" s="9">
        <f t="shared" si="10"/>
        <v>6.9668000000000001</v>
      </c>
      <c r="AT27" s="9">
        <f t="shared" si="10"/>
        <v>7.4316000000000004</v>
      </c>
      <c r="AU27" s="9">
        <f t="shared" si="10"/>
        <v>10.8996</v>
      </c>
      <c r="AV27" s="9">
        <f t="shared" si="10"/>
        <v>10.313599999999999</v>
      </c>
      <c r="AW27" s="9">
        <f t="shared" si="10"/>
        <v>7.6571999999999996</v>
      </c>
      <c r="AX27" s="9">
        <f t="shared" si="10"/>
        <v>6.2572000000000001</v>
      </c>
      <c r="AY27" s="9">
        <f t="shared" si="10"/>
        <v>7.0460000000000003</v>
      </c>
      <c r="AZ27" s="9">
        <f t="shared" si="10"/>
        <v>6.6116000000000001</v>
      </c>
      <c r="BA27" s="9">
        <f t="shared" si="10"/>
        <v>11.561999999999999</v>
      </c>
      <c r="BB27" s="9">
        <f t="shared" si="4"/>
        <v>776056</v>
      </c>
    </row>
    <row r="28" spans="1:54" x14ac:dyDescent="0.2">
      <c r="A28" s="10" t="s">
        <v>15</v>
      </c>
      <c r="B28" s="10" t="s">
        <v>56</v>
      </c>
      <c r="C28" s="10">
        <v>70</v>
      </c>
      <c r="D28" s="10">
        <v>3</v>
      </c>
      <c r="E28" s="10">
        <v>20877</v>
      </c>
      <c r="F28" s="10">
        <v>83508</v>
      </c>
      <c r="G28" s="10">
        <v>-0.81599950789999998</v>
      </c>
      <c r="H28" s="10">
        <v>1.1920003890999999</v>
      </c>
      <c r="I28" s="10">
        <v>2.0079998969999999</v>
      </c>
      <c r="J28" s="2">
        <v>0.13116748831</v>
      </c>
      <c r="K28" s="2">
        <v>0.16424113881999999</v>
      </c>
      <c r="L28" s="10">
        <v>2738.3836534000002</v>
      </c>
      <c r="M28" s="10">
        <f t="shared" si="0"/>
        <v>10953.53461379148</v>
      </c>
      <c r="N28" s="10">
        <v>2018</v>
      </c>
      <c r="O28" s="10"/>
      <c r="Q28"/>
      <c r="R28"/>
      <c r="S28"/>
      <c r="T28"/>
      <c r="U28"/>
      <c r="V28"/>
      <c r="W28"/>
      <c r="X28"/>
      <c r="Y28"/>
      <c r="Z28"/>
      <c r="AA28"/>
      <c r="AB28"/>
      <c r="AQ28" s="9">
        <f t="shared" si="4"/>
        <v>30</v>
      </c>
      <c r="AR28" s="9">
        <f t="shared" ref="AR28:BA28" si="11">AR10/10000</f>
        <v>3.6671</v>
      </c>
      <c r="AS28" s="9">
        <f t="shared" si="11"/>
        <v>3.6168</v>
      </c>
      <c r="AT28" s="9">
        <f t="shared" si="11"/>
        <v>1.0748</v>
      </c>
      <c r="AU28" s="9">
        <f t="shared" si="11"/>
        <v>0.9456</v>
      </c>
      <c r="AV28" s="9">
        <f t="shared" si="11"/>
        <v>0.84440000000000004</v>
      </c>
      <c r="AW28" s="9">
        <f t="shared" si="11"/>
        <v>2.94</v>
      </c>
      <c r="AX28" s="9">
        <f t="shared" si="11"/>
        <v>3.7435999999999998</v>
      </c>
      <c r="AY28" s="9">
        <f t="shared" si="11"/>
        <v>2.2464</v>
      </c>
      <c r="AZ28" s="9">
        <f t="shared" si="11"/>
        <v>4.4387999999999996</v>
      </c>
      <c r="BA28" s="9">
        <f t="shared" si="11"/>
        <v>3.6440000000000001</v>
      </c>
      <c r="BB28" s="9">
        <f t="shared" si="4"/>
        <v>271615</v>
      </c>
    </row>
    <row r="29" spans="1:54" x14ac:dyDescent="0.2">
      <c r="A29" s="10" t="s">
        <v>15</v>
      </c>
      <c r="B29" s="10" t="s">
        <v>56</v>
      </c>
      <c r="C29" s="10">
        <v>70</v>
      </c>
      <c r="D29" s="10">
        <v>3</v>
      </c>
      <c r="E29" s="10">
        <v>15936</v>
      </c>
      <c r="F29" s="10">
        <v>63744</v>
      </c>
      <c r="G29" s="10">
        <v>-1.5200004577599999</v>
      </c>
      <c r="H29" s="10">
        <v>1.1923999786399999</v>
      </c>
      <c r="I29" s="10">
        <v>2.7124004363999998</v>
      </c>
      <c r="J29" s="2">
        <v>0.15369818126000001</v>
      </c>
      <c r="K29" s="2">
        <v>0.16048339728</v>
      </c>
      <c r="L29" s="10">
        <v>2449.3342165899999</v>
      </c>
      <c r="M29" s="10">
        <f t="shared" si="0"/>
        <v>9797.3368662374414</v>
      </c>
      <c r="N29" s="10">
        <v>2019</v>
      </c>
      <c r="O29" s="10"/>
      <c r="Q29"/>
      <c r="R29"/>
      <c r="S29"/>
      <c r="T29"/>
      <c r="U29"/>
      <c r="V29"/>
      <c r="W29"/>
      <c r="X29"/>
      <c r="Y29"/>
      <c r="Z29"/>
      <c r="AA29"/>
      <c r="AB29"/>
      <c r="AQ29" s="9">
        <f t="shared" si="4"/>
        <v>35</v>
      </c>
      <c r="AR29" s="9">
        <f t="shared" ref="AR29:BA29" si="12">AR11/10000</f>
        <v>7.1840999999999999</v>
      </c>
      <c r="AS29" s="9">
        <f t="shared" si="12"/>
        <v>6.0548000000000002</v>
      </c>
      <c r="AT29" s="9">
        <f t="shared" si="12"/>
        <v>9.3539999999999992</v>
      </c>
      <c r="AU29" s="9">
        <f t="shared" si="12"/>
        <v>8.5511999999999997</v>
      </c>
      <c r="AV29" s="9">
        <f t="shared" si="12"/>
        <v>12.8536</v>
      </c>
      <c r="AW29" s="9">
        <f t="shared" si="12"/>
        <v>9.0063999999999993</v>
      </c>
      <c r="AX29" s="9">
        <f t="shared" si="12"/>
        <v>9.7568000000000001</v>
      </c>
      <c r="AY29" s="9">
        <f t="shared" si="12"/>
        <v>13.0984</v>
      </c>
      <c r="AZ29" s="9">
        <f t="shared" si="12"/>
        <v>11.66</v>
      </c>
      <c r="BA29" s="9">
        <f t="shared" si="12"/>
        <v>4.8815999999999997</v>
      </c>
      <c r="BB29" s="9">
        <f t="shared" si="4"/>
        <v>924009</v>
      </c>
    </row>
    <row r="30" spans="1:54" x14ac:dyDescent="0.2">
      <c r="A30" s="10" t="s">
        <v>15</v>
      </c>
      <c r="B30" s="10" t="s">
        <v>56</v>
      </c>
      <c r="C30" s="10">
        <v>70</v>
      </c>
      <c r="D30" s="10">
        <v>2</v>
      </c>
      <c r="E30" s="10">
        <v>19844</v>
      </c>
      <c r="F30" s="10">
        <v>79376</v>
      </c>
      <c r="G30" s="10">
        <v>-0.48489952086999999</v>
      </c>
      <c r="H30" s="10">
        <v>0.85439968108999997</v>
      </c>
      <c r="I30" s="10">
        <v>1.3392992019700001</v>
      </c>
      <c r="J30" s="2">
        <v>0.12624797534000001</v>
      </c>
      <c r="K30" s="2">
        <v>0.13506317706000001</v>
      </c>
      <c r="L30" s="10">
        <v>2505.2648227200002</v>
      </c>
      <c r="M30" s="10">
        <f t="shared" si="0"/>
        <v>10021.05929058784</v>
      </c>
      <c r="N30" s="10">
        <v>2020</v>
      </c>
      <c r="O30" s="10"/>
      <c r="Q30"/>
      <c r="R30"/>
      <c r="S30"/>
      <c r="T30"/>
      <c r="U30"/>
      <c r="V30"/>
      <c r="W30"/>
      <c r="X30"/>
      <c r="Y30"/>
      <c r="Z30"/>
      <c r="AA30"/>
      <c r="AB30"/>
      <c r="AQ30" s="9">
        <f t="shared" si="4"/>
        <v>50</v>
      </c>
      <c r="AR30" s="9">
        <f t="shared" ref="AR30:BA30" si="13">AR12/10000</f>
        <v>38.6571</v>
      </c>
      <c r="AS30" s="9">
        <f t="shared" si="13"/>
        <v>26.593599999999999</v>
      </c>
      <c r="AT30" s="9">
        <f t="shared" si="13"/>
        <v>20.427199999999999</v>
      </c>
      <c r="AU30" s="9">
        <f t="shared" si="13"/>
        <v>26.680800000000001</v>
      </c>
      <c r="AV30" s="9">
        <f t="shared" si="13"/>
        <v>13.3208</v>
      </c>
      <c r="AW30" s="9">
        <f t="shared" si="13"/>
        <v>3.7675999999999998</v>
      </c>
      <c r="AX30" s="9">
        <f t="shared" si="13"/>
        <v>3.2732000000000001</v>
      </c>
      <c r="AY30" s="9">
        <f t="shared" si="13"/>
        <v>1.1048</v>
      </c>
      <c r="AZ30" s="9">
        <f t="shared" si="13"/>
        <v>1.0476000000000001</v>
      </c>
      <c r="BA30" s="9">
        <f t="shared" si="13"/>
        <v>1.2552000000000001</v>
      </c>
      <c r="BB30" s="9">
        <f t="shared" si="4"/>
        <v>1361279</v>
      </c>
    </row>
    <row r="31" spans="1:54" x14ac:dyDescent="0.2">
      <c r="A31" s="10" t="s">
        <v>16</v>
      </c>
      <c r="B31" s="10" t="s">
        <v>57</v>
      </c>
      <c r="C31" s="10">
        <v>35</v>
      </c>
      <c r="D31" s="10">
        <v>4</v>
      </c>
      <c r="E31" s="10">
        <v>71841</v>
      </c>
      <c r="F31" s="10">
        <v>71841</v>
      </c>
      <c r="G31" s="10">
        <v>-169</v>
      </c>
      <c r="H31" s="10">
        <v>104</v>
      </c>
      <c r="I31" s="10">
        <v>273</v>
      </c>
      <c r="J31" s="2">
        <v>-4.5935468604299999E-2</v>
      </c>
      <c r="K31" s="2">
        <v>11.323008188899999</v>
      </c>
      <c r="L31" s="10">
        <v>-330005</v>
      </c>
      <c r="M31" s="10">
        <f t="shared" si="0"/>
        <v>-3300.0500000015163</v>
      </c>
      <c r="N31" s="10">
        <v>2011</v>
      </c>
      <c r="O31" s="10"/>
      <c r="Q31"/>
      <c r="R31"/>
      <c r="S31"/>
      <c r="T31"/>
      <c r="U31"/>
      <c r="V31"/>
      <c r="W31"/>
      <c r="X31"/>
      <c r="Y31"/>
      <c r="Z31"/>
      <c r="AA31"/>
      <c r="AB31"/>
      <c r="AQ31" s="9">
        <f t="shared" si="4"/>
        <v>60</v>
      </c>
      <c r="AR31" s="9">
        <f t="shared" ref="AR31:BA31" si="14">AR13/10000</f>
        <v>0.60199999999999998</v>
      </c>
      <c r="AS31" s="9">
        <f t="shared" si="14"/>
        <v>0.71040000000000003</v>
      </c>
      <c r="AT31" s="9">
        <f t="shared" si="14"/>
        <v>0.21279999999999999</v>
      </c>
      <c r="AU31" s="9">
        <f t="shared" si="14"/>
        <v>0.46200000000000002</v>
      </c>
      <c r="AV31" s="9">
        <f t="shared" si="14"/>
        <v>6.9599999999999995E-2</v>
      </c>
      <c r="AW31" s="9">
        <f t="shared" si="14"/>
        <v>9.7199999999999995E-2</v>
      </c>
      <c r="AX31" s="9">
        <f t="shared" si="14"/>
        <v>6.1199999999999997E-2</v>
      </c>
      <c r="AY31" s="9">
        <f t="shared" si="14"/>
        <v>1.44E-2</v>
      </c>
      <c r="AZ31" s="9">
        <f t="shared" si="14"/>
        <v>1.44E-2</v>
      </c>
      <c r="BA31" s="9">
        <f t="shared" si="14"/>
        <v>2.24E-2</v>
      </c>
      <c r="BB31" s="9">
        <f t="shared" si="4"/>
        <v>22664</v>
      </c>
    </row>
    <row r="32" spans="1:54" x14ac:dyDescent="0.2">
      <c r="A32" s="10" t="s">
        <v>16</v>
      </c>
      <c r="B32" s="10" t="s">
        <v>57</v>
      </c>
      <c r="C32" s="10">
        <v>35</v>
      </c>
      <c r="D32" s="10">
        <v>4</v>
      </c>
      <c r="E32" s="10">
        <v>10103</v>
      </c>
      <c r="F32" s="10">
        <v>40412</v>
      </c>
      <c r="G32" s="10">
        <v>-0.78174781799000004</v>
      </c>
      <c r="H32" s="10">
        <v>1.09438896179</v>
      </c>
      <c r="I32" s="10">
        <v>1.8761367797899999</v>
      </c>
      <c r="J32" s="2">
        <v>5.4347199399999997E-2</v>
      </c>
      <c r="K32" s="2">
        <v>0.18292950153000001</v>
      </c>
      <c r="L32" s="10">
        <v>549.06975555400004</v>
      </c>
      <c r="M32" s="10">
        <f t="shared" si="0"/>
        <v>2196.2790221527998</v>
      </c>
      <c r="N32" s="10">
        <v>2012</v>
      </c>
      <c r="O32" s="10"/>
      <c r="Q32"/>
      <c r="R32"/>
      <c r="S32"/>
      <c r="T32"/>
      <c r="U32"/>
      <c r="V32"/>
      <c r="W32"/>
      <c r="X32"/>
      <c r="Y32"/>
      <c r="Z32"/>
      <c r="AA32"/>
      <c r="AB32"/>
      <c r="AQ32" s="9">
        <f t="shared" si="4"/>
        <v>70</v>
      </c>
      <c r="AR32" s="9">
        <f t="shared" ref="AR32:BA32" si="15">AR14/10000</f>
        <v>4.3681999999999999</v>
      </c>
      <c r="AS32" s="9">
        <f t="shared" si="15"/>
        <v>8.1452000000000009</v>
      </c>
      <c r="AT32" s="9">
        <f t="shared" si="15"/>
        <v>7.5532000000000004</v>
      </c>
      <c r="AU32" s="9">
        <f t="shared" si="15"/>
        <v>5.0747999999999998</v>
      </c>
      <c r="AV32" s="9">
        <f t="shared" si="15"/>
        <v>6.7603999999999997</v>
      </c>
      <c r="AW32" s="9">
        <f t="shared" si="15"/>
        <v>13.2836</v>
      </c>
      <c r="AX32" s="9">
        <f t="shared" si="15"/>
        <v>7.1192000000000002</v>
      </c>
      <c r="AY32" s="9">
        <f t="shared" si="15"/>
        <v>8.3507999999999996</v>
      </c>
      <c r="AZ32" s="9">
        <f t="shared" si="15"/>
        <v>6.3743999999999996</v>
      </c>
      <c r="BA32" s="9">
        <f t="shared" si="15"/>
        <v>7.9375999999999998</v>
      </c>
      <c r="BB32" s="9">
        <f t="shared" si="4"/>
        <v>749674</v>
      </c>
    </row>
    <row r="33" spans="1:54" x14ac:dyDescent="0.2">
      <c r="A33" s="10" t="s">
        <v>16</v>
      </c>
      <c r="B33" s="10" t="s">
        <v>57</v>
      </c>
      <c r="C33" s="10">
        <v>35</v>
      </c>
      <c r="D33" s="10">
        <v>4</v>
      </c>
      <c r="E33" s="10">
        <v>12067</v>
      </c>
      <c r="F33" s="10">
        <v>48268</v>
      </c>
      <c r="G33" s="10">
        <v>-0.67710781096999995</v>
      </c>
      <c r="H33" s="10">
        <v>0.86281490325999999</v>
      </c>
      <c r="I33" s="10">
        <v>1.53992271423</v>
      </c>
      <c r="J33" s="2">
        <v>4.3893469050000002E-2</v>
      </c>
      <c r="K33" s="2">
        <v>0.13866872743</v>
      </c>
      <c r="L33" s="10">
        <v>529.66249108299996</v>
      </c>
      <c r="M33" s="10">
        <f t="shared" si="0"/>
        <v>2118.6499641054002</v>
      </c>
      <c r="N33" s="10">
        <v>2013</v>
      </c>
      <c r="O33" s="10"/>
      <c r="Q33"/>
      <c r="R33"/>
      <c r="S33"/>
      <c r="T33"/>
      <c r="U33"/>
      <c r="V33"/>
      <c r="W33"/>
      <c r="X33"/>
      <c r="Y33"/>
      <c r="Z33"/>
      <c r="AA33"/>
      <c r="AB33"/>
      <c r="AQ33" s="9">
        <f t="shared" si="4"/>
        <v>85</v>
      </c>
      <c r="AR33" s="9">
        <f t="shared" ref="AR33:BA33" si="16">AR15/10000</f>
        <v>6.8125999999999998</v>
      </c>
      <c r="AS33" s="9">
        <f t="shared" si="16"/>
        <v>1.6536</v>
      </c>
      <c r="AT33" s="9">
        <f t="shared" si="16"/>
        <v>7.0587999999999997</v>
      </c>
      <c r="AU33" s="9">
        <f t="shared" si="16"/>
        <v>4.3220000000000001</v>
      </c>
      <c r="AV33" s="9">
        <f t="shared" si="16"/>
        <v>6.8019999999999996</v>
      </c>
      <c r="AW33" s="9">
        <f t="shared" si="16"/>
        <v>6.1928000000000001</v>
      </c>
      <c r="AX33" s="9">
        <f t="shared" si="16"/>
        <v>0.5212</v>
      </c>
      <c r="AY33" s="9">
        <f t="shared" si="16"/>
        <v>4.8916000000000004</v>
      </c>
      <c r="AZ33" s="9">
        <f t="shared" si="16"/>
        <v>2.3239999999999998</v>
      </c>
      <c r="BA33" s="9">
        <f t="shared" si="16"/>
        <v>0.36320000000000002</v>
      </c>
      <c r="BB33" s="9">
        <f t="shared" si="4"/>
        <v>409418</v>
      </c>
    </row>
    <row r="34" spans="1:54" x14ac:dyDescent="0.2">
      <c r="A34" s="10" t="s">
        <v>16</v>
      </c>
      <c r="B34" s="10" t="s">
        <v>57</v>
      </c>
      <c r="C34" s="10">
        <v>35</v>
      </c>
      <c r="D34" s="10">
        <v>4</v>
      </c>
      <c r="E34" s="10">
        <v>9480</v>
      </c>
      <c r="F34" s="10">
        <v>37920</v>
      </c>
      <c r="G34" s="10">
        <v>-0.83999991416999997</v>
      </c>
      <c r="H34" s="10">
        <v>0.63999986648999996</v>
      </c>
      <c r="I34" s="10">
        <v>1.47999978065</v>
      </c>
      <c r="J34" s="2">
        <v>1.9274256579999999E-2</v>
      </c>
      <c r="K34" s="2">
        <v>8.2906334730000003E-2</v>
      </c>
      <c r="L34" s="10">
        <v>182.719952345</v>
      </c>
      <c r="M34" s="10">
        <f t="shared" si="0"/>
        <v>730.87980951359998</v>
      </c>
      <c r="N34" s="10">
        <v>2014</v>
      </c>
      <c r="O34" s="10"/>
      <c r="Q34"/>
      <c r="R34"/>
      <c r="S34"/>
      <c r="T34"/>
      <c r="U34"/>
      <c r="V34"/>
      <c r="W34"/>
      <c r="X34"/>
      <c r="Y34"/>
      <c r="Z34"/>
      <c r="AA34"/>
      <c r="AB34"/>
      <c r="AQ34" s="9">
        <f t="shared" si="4"/>
        <v>95</v>
      </c>
      <c r="AR34" s="9">
        <f t="shared" ref="AR34:BA34" si="17">AR16/10000</f>
        <v>0.23430000000000001</v>
      </c>
      <c r="AS34" s="9">
        <f t="shared" si="17"/>
        <v>0.57840000000000003</v>
      </c>
      <c r="AT34" s="9">
        <f t="shared" si="17"/>
        <v>0.17560000000000001</v>
      </c>
      <c r="AU34" s="9">
        <f t="shared" si="17"/>
        <v>1.2924</v>
      </c>
      <c r="AV34" s="9">
        <f t="shared" si="17"/>
        <v>1.7836000000000001</v>
      </c>
      <c r="AW34" s="9">
        <f t="shared" si="17"/>
        <v>0.28199999999999997</v>
      </c>
      <c r="AX34" s="9">
        <f t="shared" si="17"/>
        <v>0.2296</v>
      </c>
      <c r="AY34" s="9">
        <f t="shared" si="17"/>
        <v>0.43840000000000001</v>
      </c>
      <c r="AZ34" s="9">
        <f t="shared" si="17"/>
        <v>0.54159999999999997</v>
      </c>
      <c r="BA34" s="9">
        <f t="shared" si="17"/>
        <v>0</v>
      </c>
      <c r="BB34" s="9">
        <f t="shared" si="4"/>
        <v>55559</v>
      </c>
    </row>
    <row r="35" spans="1:54" x14ac:dyDescent="0.2">
      <c r="A35" s="10" t="s">
        <v>16</v>
      </c>
      <c r="B35" s="10" t="s">
        <v>57</v>
      </c>
      <c r="C35" s="10">
        <v>35</v>
      </c>
      <c r="D35" s="10">
        <v>4</v>
      </c>
      <c r="E35" s="10">
        <v>5468</v>
      </c>
      <c r="F35" s="10">
        <v>21872</v>
      </c>
      <c r="G35" s="10">
        <v>-0.61999893188999999</v>
      </c>
      <c r="H35" s="10">
        <v>0.54999923705999998</v>
      </c>
      <c r="I35" s="10">
        <v>1.1699981689500001</v>
      </c>
      <c r="J35" s="2">
        <v>-1.391002324E-2</v>
      </c>
      <c r="K35" s="2">
        <v>5.9479583849999997E-2</v>
      </c>
      <c r="L35" s="10">
        <v>-76.060007095299994</v>
      </c>
      <c r="M35" s="10">
        <f t="shared" si="0"/>
        <v>-304.24002830527996</v>
      </c>
      <c r="N35" s="10">
        <v>2015</v>
      </c>
      <c r="O35" s="10"/>
      <c r="AQ35" s="9">
        <f t="shared" si="4"/>
        <v>100</v>
      </c>
      <c r="AR35" s="9">
        <f t="shared" ref="AR35:BA35" si="18">AR17/10000</f>
        <v>3.0562</v>
      </c>
      <c r="AS35" s="9">
        <f t="shared" si="18"/>
        <v>5.9584000000000001</v>
      </c>
      <c r="AT35" s="9">
        <f t="shared" si="18"/>
        <v>4.3087999999999997</v>
      </c>
      <c r="AU35" s="9">
        <f t="shared" si="18"/>
        <v>4.6672000000000002</v>
      </c>
      <c r="AV35" s="9">
        <f t="shared" si="18"/>
        <v>7.3971999999999998</v>
      </c>
      <c r="AW35" s="9">
        <f t="shared" si="18"/>
        <v>3.8144</v>
      </c>
      <c r="AX35" s="9">
        <f t="shared" si="18"/>
        <v>2.7696000000000001</v>
      </c>
      <c r="AY35" s="9">
        <f t="shared" si="18"/>
        <v>2.3439999999999999</v>
      </c>
      <c r="AZ35" s="9">
        <f t="shared" si="18"/>
        <v>2.7612000000000001</v>
      </c>
      <c r="BA35" s="9">
        <f t="shared" si="18"/>
        <v>1.7092000000000001</v>
      </c>
      <c r="BB35" s="9">
        <f t="shared" si="4"/>
        <v>387862</v>
      </c>
    </row>
    <row r="36" spans="1:54" x14ac:dyDescent="0.2">
      <c r="A36" s="10" t="s">
        <v>16</v>
      </c>
      <c r="B36" s="10" t="s">
        <v>57</v>
      </c>
      <c r="C36" s="10">
        <v>35</v>
      </c>
      <c r="D36" s="10">
        <v>4</v>
      </c>
      <c r="E36" s="10">
        <v>16531</v>
      </c>
      <c r="F36" s="10">
        <v>66124</v>
      </c>
      <c r="G36" s="10">
        <v>-0.40999984741000001</v>
      </c>
      <c r="H36" s="10">
        <v>0.65999984740999995</v>
      </c>
      <c r="I36" s="10">
        <v>1.0699996948199999</v>
      </c>
      <c r="J36" s="2">
        <v>6.8885125899999997E-2</v>
      </c>
      <c r="K36" s="2">
        <v>9.1616701640000006E-2</v>
      </c>
      <c r="L36" s="10">
        <v>1138.7400162199999</v>
      </c>
      <c r="M36" s="10">
        <f t="shared" si="0"/>
        <v>4554.9600650115999</v>
      </c>
      <c r="N36" s="10">
        <v>2016</v>
      </c>
      <c r="O36" s="10"/>
    </row>
    <row r="37" spans="1:54" x14ac:dyDescent="0.2">
      <c r="A37" s="10" t="s">
        <v>16</v>
      </c>
      <c r="B37" s="10" t="s">
        <v>57</v>
      </c>
      <c r="C37" s="10">
        <v>35</v>
      </c>
      <c r="D37" s="10">
        <v>4</v>
      </c>
      <c r="E37" s="10">
        <v>16907</v>
      </c>
      <c r="F37" s="10">
        <v>67628</v>
      </c>
      <c r="G37" s="10">
        <v>-0.90999984740999995</v>
      </c>
      <c r="H37" s="10">
        <v>0.8700003624</v>
      </c>
      <c r="I37" s="10">
        <v>1.7800002098100001</v>
      </c>
      <c r="J37" s="2">
        <v>6.191725403E-2</v>
      </c>
      <c r="K37" s="2">
        <v>8.8230724400000002E-2</v>
      </c>
      <c r="L37" s="10">
        <v>1046.83501387</v>
      </c>
      <c r="M37" s="10">
        <f t="shared" si="0"/>
        <v>4187.3400555408398</v>
      </c>
      <c r="N37" s="10">
        <v>2017</v>
      </c>
      <c r="O37" s="10"/>
      <c r="Q37" s="3" t="s">
        <v>47</v>
      </c>
      <c r="R37" s="6" t="s">
        <v>46</v>
      </c>
    </row>
    <row r="38" spans="1:54" x14ac:dyDescent="0.2">
      <c r="A38" s="10" t="s">
        <v>16</v>
      </c>
      <c r="B38" s="10" t="s">
        <v>57</v>
      </c>
      <c r="C38" s="10">
        <v>35</v>
      </c>
      <c r="D38" s="10">
        <v>4</v>
      </c>
      <c r="E38" s="10">
        <v>26057</v>
      </c>
      <c r="F38" s="10">
        <v>104228</v>
      </c>
      <c r="G38" s="10">
        <v>-1.5</v>
      </c>
      <c r="H38" s="10">
        <v>0.99900054932000004</v>
      </c>
      <c r="I38" s="10">
        <v>2.4990005493199998</v>
      </c>
      <c r="J38" s="2">
        <v>1.9017262409999999E-2</v>
      </c>
      <c r="K38" s="2">
        <v>8.2421286369999999E-2</v>
      </c>
      <c r="L38" s="10">
        <v>495.53280663499999</v>
      </c>
      <c r="M38" s="10">
        <f t="shared" si="0"/>
        <v>1982.13122646948</v>
      </c>
      <c r="N38" s="10">
        <v>2018</v>
      </c>
      <c r="O38" s="10"/>
      <c r="Q38" s="3" t="s">
        <v>44</v>
      </c>
      <c r="R38" s="10">
        <v>2011</v>
      </c>
      <c r="S38" s="10">
        <v>2012</v>
      </c>
      <c r="T38" s="10">
        <v>2013</v>
      </c>
      <c r="U38" s="10">
        <v>2014</v>
      </c>
      <c r="V38" s="10">
        <v>2015</v>
      </c>
      <c r="W38" s="10">
        <v>2016</v>
      </c>
      <c r="X38" s="10">
        <v>2017</v>
      </c>
      <c r="Y38" s="10">
        <v>2018</v>
      </c>
      <c r="Z38" s="10">
        <v>2019</v>
      </c>
      <c r="AA38" s="10">
        <v>2020</v>
      </c>
      <c r="AB38" s="10" t="s">
        <v>45</v>
      </c>
    </row>
    <row r="39" spans="1:54" x14ac:dyDescent="0.2">
      <c r="A39" s="10" t="s">
        <v>16</v>
      </c>
      <c r="B39" s="10" t="s">
        <v>57</v>
      </c>
      <c r="C39" s="10">
        <v>35</v>
      </c>
      <c r="D39" s="10">
        <v>4</v>
      </c>
      <c r="E39" s="10">
        <v>27548</v>
      </c>
      <c r="F39" s="10">
        <v>110192</v>
      </c>
      <c r="G39" s="10">
        <v>-2.20789909363</v>
      </c>
      <c r="H39" s="10">
        <v>0.83599948882999997</v>
      </c>
      <c r="I39" s="10">
        <v>3.0438985824599998</v>
      </c>
      <c r="J39" s="2">
        <v>6.0258159649999997E-2</v>
      </c>
      <c r="K39" s="2">
        <v>8.9601450030000002E-2</v>
      </c>
      <c r="L39" s="10">
        <v>1659.9917819499999</v>
      </c>
      <c r="M39" s="10">
        <f t="shared" si="0"/>
        <v>6639.9671281527999</v>
      </c>
      <c r="N39" s="10">
        <v>2019</v>
      </c>
      <c r="O39" s="10"/>
      <c r="Q39" s="4" t="s">
        <v>13</v>
      </c>
      <c r="R39" s="10">
        <v>2343</v>
      </c>
      <c r="S39" s="10">
        <v>5784</v>
      </c>
      <c r="T39" s="10">
        <v>1756</v>
      </c>
      <c r="U39" s="10">
        <v>12924</v>
      </c>
      <c r="V39" s="10">
        <v>17836</v>
      </c>
      <c r="W39" s="10">
        <v>2820</v>
      </c>
      <c r="X39" s="10">
        <v>2296</v>
      </c>
      <c r="Y39" s="10">
        <v>4384</v>
      </c>
      <c r="Z39" s="10">
        <v>5416</v>
      </c>
      <c r="AA39" s="10"/>
      <c r="AB39" s="10">
        <v>55559</v>
      </c>
    </row>
    <row r="40" spans="1:54" x14ac:dyDescent="0.2">
      <c r="A40" s="10" t="s">
        <v>16</v>
      </c>
      <c r="B40" s="10" t="s">
        <v>57</v>
      </c>
      <c r="C40" s="10">
        <v>35</v>
      </c>
      <c r="D40" s="10">
        <v>3</v>
      </c>
      <c r="E40" s="10">
        <v>11985</v>
      </c>
      <c r="F40" s="10">
        <v>47940</v>
      </c>
      <c r="G40" s="10">
        <v>-1.0960998535199999</v>
      </c>
      <c r="H40" s="10">
        <v>0.56630039215000005</v>
      </c>
      <c r="I40" s="10">
        <v>1.66240024567</v>
      </c>
      <c r="J40" s="2">
        <v>2.9791483200000001E-3</v>
      </c>
      <c r="K40" s="2">
        <v>8.3202721499999993E-2</v>
      </c>
      <c r="L40" s="10">
        <v>35.705092668500001</v>
      </c>
      <c r="M40" s="10">
        <f t="shared" si="0"/>
        <v>142.82037046080001</v>
      </c>
      <c r="N40" s="10">
        <v>2020</v>
      </c>
      <c r="O40" s="10"/>
      <c r="Q40" s="4" t="s">
        <v>14</v>
      </c>
      <c r="R40" s="10">
        <v>68126</v>
      </c>
      <c r="S40" s="10">
        <v>16536</v>
      </c>
      <c r="T40" s="10">
        <v>70588</v>
      </c>
      <c r="U40" s="10">
        <v>43220</v>
      </c>
      <c r="V40" s="10">
        <v>68020</v>
      </c>
      <c r="W40" s="10">
        <v>61928</v>
      </c>
      <c r="X40" s="10">
        <v>5212</v>
      </c>
      <c r="Y40" s="10">
        <v>48916</v>
      </c>
      <c r="Z40" s="10">
        <v>23240</v>
      </c>
      <c r="AA40" s="10">
        <v>3632</v>
      </c>
      <c r="AB40" s="10">
        <v>409418</v>
      </c>
    </row>
    <row r="41" spans="1:54" x14ac:dyDescent="0.2">
      <c r="A41" s="10" t="s">
        <v>17</v>
      </c>
      <c r="B41" s="10" t="s">
        <v>58</v>
      </c>
      <c r="C41" s="10">
        <v>20</v>
      </c>
      <c r="D41" s="10">
        <v>5</v>
      </c>
      <c r="E41" s="10">
        <v>28600</v>
      </c>
      <c r="F41" s="10">
        <v>28600</v>
      </c>
      <c r="G41" s="10">
        <v>-117</v>
      </c>
      <c r="H41" s="10">
        <v>115</v>
      </c>
      <c r="I41" s="10">
        <v>232</v>
      </c>
      <c r="J41" s="2">
        <v>-3.9369580419600002E-2</v>
      </c>
      <c r="K41" s="2">
        <v>9.9954033759800005</v>
      </c>
      <c r="L41" s="10">
        <v>-112597</v>
      </c>
      <c r="M41" s="10">
        <f t="shared" si="0"/>
        <v>-1125.97000000056</v>
      </c>
      <c r="N41" s="10">
        <v>2011</v>
      </c>
      <c r="O41" s="10"/>
      <c r="Q41" s="4" t="s">
        <v>15</v>
      </c>
      <c r="R41" s="10">
        <v>43682</v>
      </c>
      <c r="S41" s="10">
        <v>81452</v>
      </c>
      <c r="T41" s="10">
        <v>75532</v>
      </c>
      <c r="U41" s="10">
        <v>50748</v>
      </c>
      <c r="V41" s="10">
        <v>67604</v>
      </c>
      <c r="W41" s="10">
        <v>132836</v>
      </c>
      <c r="X41" s="10">
        <v>71192</v>
      </c>
      <c r="Y41" s="10">
        <v>83508</v>
      </c>
      <c r="Z41" s="10">
        <v>63744</v>
      </c>
      <c r="AA41" s="10">
        <v>79376</v>
      </c>
      <c r="AB41" s="10">
        <v>749674</v>
      </c>
    </row>
    <row r="42" spans="1:54" x14ac:dyDescent="0.2">
      <c r="A42" s="10" t="s">
        <v>17</v>
      </c>
      <c r="B42" s="10" t="s">
        <v>58</v>
      </c>
      <c r="C42" s="10">
        <v>20</v>
      </c>
      <c r="D42" s="10">
        <v>5</v>
      </c>
      <c r="E42" s="10">
        <v>17417</v>
      </c>
      <c r="F42" s="10">
        <v>69668</v>
      </c>
      <c r="G42" s="10">
        <v>-0.73070049286000005</v>
      </c>
      <c r="H42" s="10">
        <v>1.13153934479</v>
      </c>
      <c r="I42" s="10">
        <v>1.86223983765</v>
      </c>
      <c r="J42" s="2">
        <v>1.9926201E-4</v>
      </c>
      <c r="K42" s="2">
        <v>0.13584162547</v>
      </c>
      <c r="L42" s="10">
        <v>3.4705464839900002</v>
      </c>
      <c r="M42" s="10">
        <f t="shared" si="0"/>
        <v>13.88218571268</v>
      </c>
      <c r="N42" s="10">
        <v>2012</v>
      </c>
      <c r="O42" s="10"/>
      <c r="Q42" s="4" t="s">
        <v>16</v>
      </c>
      <c r="R42" s="10">
        <v>71841</v>
      </c>
      <c r="S42" s="10">
        <v>40412</v>
      </c>
      <c r="T42" s="10">
        <v>48268</v>
      </c>
      <c r="U42" s="10">
        <v>37920</v>
      </c>
      <c r="V42" s="10">
        <v>21872</v>
      </c>
      <c r="W42" s="10">
        <v>66124</v>
      </c>
      <c r="X42" s="10">
        <v>67628</v>
      </c>
      <c r="Y42" s="10">
        <v>104228</v>
      </c>
      <c r="Z42" s="10">
        <v>110192</v>
      </c>
      <c r="AA42" s="10">
        <v>47940</v>
      </c>
      <c r="AB42" s="10">
        <v>616425</v>
      </c>
    </row>
    <row r="43" spans="1:54" x14ac:dyDescent="0.2">
      <c r="A43" s="10" t="s">
        <v>17</v>
      </c>
      <c r="B43" s="10" t="s">
        <v>58</v>
      </c>
      <c r="C43" s="10">
        <v>20</v>
      </c>
      <c r="D43" s="10">
        <v>5</v>
      </c>
      <c r="E43" s="10">
        <v>18579</v>
      </c>
      <c r="F43" s="10">
        <v>74316</v>
      </c>
      <c r="G43" s="10">
        <v>-0.71410942077999995</v>
      </c>
      <c r="H43" s="10">
        <v>1.01011514664</v>
      </c>
      <c r="I43" s="10">
        <v>1.7242245674100001</v>
      </c>
      <c r="J43" s="2">
        <v>3.0399416830000001E-2</v>
      </c>
      <c r="K43" s="2">
        <v>0.12844905387</v>
      </c>
      <c r="L43" s="10">
        <v>564.79076528500002</v>
      </c>
      <c r="M43" s="10">
        <f t="shared" si="0"/>
        <v>2259.1630611382802</v>
      </c>
      <c r="N43" s="10">
        <v>2013</v>
      </c>
      <c r="O43" s="10"/>
      <c r="Q43" s="4" t="s">
        <v>17</v>
      </c>
      <c r="R43" s="10">
        <v>28600</v>
      </c>
      <c r="S43" s="10">
        <v>69668</v>
      </c>
      <c r="T43" s="10">
        <v>74316</v>
      </c>
      <c r="U43" s="10">
        <v>108996</v>
      </c>
      <c r="V43" s="10">
        <v>103136</v>
      </c>
      <c r="W43" s="10">
        <v>76572</v>
      </c>
      <c r="X43" s="10">
        <v>62572</v>
      </c>
      <c r="Y43" s="10">
        <v>70372</v>
      </c>
      <c r="Z43" s="10">
        <v>66116</v>
      </c>
      <c r="AA43" s="10">
        <v>115540</v>
      </c>
      <c r="AB43" s="10">
        <v>775888</v>
      </c>
    </row>
    <row r="44" spans="1:54" x14ac:dyDescent="0.2">
      <c r="A44" s="10" t="s">
        <v>17</v>
      </c>
      <c r="B44" s="10" t="s">
        <v>58</v>
      </c>
      <c r="C44" s="10">
        <v>20</v>
      </c>
      <c r="D44" s="10">
        <v>5</v>
      </c>
      <c r="E44" s="10">
        <v>27249</v>
      </c>
      <c r="F44" s="10">
        <v>108996</v>
      </c>
      <c r="G44" s="10">
        <v>-0.51000022887999996</v>
      </c>
      <c r="H44" s="10">
        <v>0.69999980927000005</v>
      </c>
      <c r="I44" s="10">
        <v>1.21000003815</v>
      </c>
      <c r="J44" s="2">
        <v>1.855443872E-2</v>
      </c>
      <c r="K44" s="2">
        <v>8.265595329E-2</v>
      </c>
      <c r="L44" s="10">
        <v>505.58990073199999</v>
      </c>
      <c r="M44" s="10">
        <f t="shared" si="0"/>
        <v>2022.3596027251201</v>
      </c>
      <c r="N44" s="10">
        <v>2014</v>
      </c>
      <c r="O44" s="10"/>
      <c r="Q44" s="4" t="s">
        <v>18</v>
      </c>
      <c r="R44" s="10">
        <v>402</v>
      </c>
      <c r="S44" s="10">
        <v>364</v>
      </c>
      <c r="T44" s="10">
        <v>476</v>
      </c>
      <c r="U44" s="10">
        <v>496</v>
      </c>
      <c r="V44" s="10">
        <v>2224</v>
      </c>
      <c r="W44" s="10">
        <v>2840</v>
      </c>
      <c r="X44" s="10">
        <v>4344</v>
      </c>
      <c r="Y44" s="10">
        <v>3476</v>
      </c>
      <c r="Z44" s="10">
        <v>4320</v>
      </c>
      <c r="AA44" s="10">
        <v>3768</v>
      </c>
      <c r="AB44" s="10">
        <v>22710</v>
      </c>
    </row>
    <row r="45" spans="1:54" x14ac:dyDescent="0.2">
      <c r="A45" s="10" t="s">
        <v>17</v>
      </c>
      <c r="B45" s="10" t="s">
        <v>58</v>
      </c>
      <c r="C45" s="10">
        <v>20</v>
      </c>
      <c r="D45" s="10">
        <v>5</v>
      </c>
      <c r="E45" s="10">
        <v>25784</v>
      </c>
      <c r="F45" s="10">
        <v>103136</v>
      </c>
      <c r="G45" s="10">
        <v>-0.55000019073999995</v>
      </c>
      <c r="H45" s="10">
        <v>0.59000015259000005</v>
      </c>
      <c r="I45" s="10">
        <v>1.1400003433200001</v>
      </c>
      <c r="J45" s="2">
        <v>-2.711371739E-2</v>
      </c>
      <c r="K45" s="2">
        <v>6.532900472E-2</v>
      </c>
      <c r="L45" s="10">
        <v>-699.10008907300005</v>
      </c>
      <c r="M45" s="10">
        <f t="shared" si="0"/>
        <v>-2796.4003567350401</v>
      </c>
      <c r="N45" s="10">
        <v>2015</v>
      </c>
      <c r="O45" s="10"/>
      <c r="Q45" s="4" t="s">
        <v>19</v>
      </c>
      <c r="R45" s="10">
        <v>30160</v>
      </c>
      <c r="S45" s="10">
        <v>49040</v>
      </c>
      <c r="T45" s="10">
        <v>40152</v>
      </c>
      <c r="U45" s="10">
        <v>43676</v>
      </c>
      <c r="V45" s="10">
        <v>69628</v>
      </c>
      <c r="W45" s="10">
        <v>31904</v>
      </c>
      <c r="X45" s="10">
        <v>20576</v>
      </c>
      <c r="Y45" s="10">
        <v>17676</v>
      </c>
      <c r="Z45" s="10">
        <v>21784</v>
      </c>
      <c r="AA45" s="10">
        <v>13116</v>
      </c>
      <c r="AB45" s="10">
        <v>337712</v>
      </c>
    </row>
    <row r="46" spans="1:54" x14ac:dyDescent="0.2">
      <c r="A46" s="10" t="s">
        <v>17</v>
      </c>
      <c r="B46" s="10" t="s">
        <v>58</v>
      </c>
      <c r="C46" s="10">
        <v>20</v>
      </c>
      <c r="D46" s="10">
        <v>5</v>
      </c>
      <c r="E46" s="10">
        <v>19143</v>
      </c>
      <c r="F46" s="10">
        <v>76572</v>
      </c>
      <c r="G46" s="10">
        <v>-0.29999923705999998</v>
      </c>
      <c r="H46" s="10">
        <v>0.72999954223999997</v>
      </c>
      <c r="I46" s="10">
        <v>1.0299987793000001</v>
      </c>
      <c r="J46" s="2">
        <v>2.062633401E-2</v>
      </c>
      <c r="K46" s="2">
        <v>5.6432810360000002E-2</v>
      </c>
      <c r="L46" s="10">
        <v>394.84991192799998</v>
      </c>
      <c r="M46" s="10">
        <f t="shared" si="0"/>
        <v>1579.3996478137201</v>
      </c>
      <c r="N46" s="10">
        <v>2016</v>
      </c>
      <c r="O46" s="10"/>
      <c r="Q46" s="4" t="s">
        <v>36</v>
      </c>
      <c r="R46" s="10"/>
      <c r="S46" s="10">
        <v>10180</v>
      </c>
      <c r="T46" s="10">
        <v>2460</v>
      </c>
      <c r="U46" s="10">
        <v>2500</v>
      </c>
      <c r="V46" s="10">
        <v>2120</v>
      </c>
      <c r="W46" s="10">
        <v>3400</v>
      </c>
      <c r="X46" s="10">
        <v>2776</v>
      </c>
      <c r="Y46" s="10">
        <v>2288</v>
      </c>
      <c r="Z46" s="10">
        <v>1508</v>
      </c>
      <c r="AA46" s="10">
        <v>208</v>
      </c>
      <c r="AB46" s="10">
        <v>27440</v>
      </c>
    </row>
    <row r="47" spans="1:54" x14ac:dyDescent="0.2">
      <c r="A47" s="10" t="s">
        <v>17</v>
      </c>
      <c r="B47" s="10" t="s">
        <v>58</v>
      </c>
      <c r="C47" s="10">
        <v>20</v>
      </c>
      <c r="D47" s="10">
        <v>5</v>
      </c>
      <c r="E47" s="10">
        <v>15643</v>
      </c>
      <c r="F47" s="10">
        <v>62572</v>
      </c>
      <c r="G47" s="10">
        <v>-1.0600004196199999</v>
      </c>
      <c r="H47" s="10">
        <v>0.89999961852999999</v>
      </c>
      <c r="I47" s="10">
        <v>1.96000003815</v>
      </c>
      <c r="J47" s="2">
        <v>4.18493905E-2</v>
      </c>
      <c r="K47" s="2">
        <v>6.8983912130000005E-2</v>
      </c>
      <c r="L47" s="10">
        <v>654.65001559300003</v>
      </c>
      <c r="M47" s="10">
        <f t="shared" si="0"/>
        <v>2618.6000623660002</v>
      </c>
      <c r="N47" s="10">
        <v>2017</v>
      </c>
      <c r="O47" s="10"/>
      <c r="Q47" s="4" t="s">
        <v>20</v>
      </c>
      <c r="R47" s="10">
        <v>16263</v>
      </c>
      <c r="S47" s="10">
        <v>23688</v>
      </c>
      <c r="T47" s="10">
        <v>22200</v>
      </c>
      <c r="U47" s="10">
        <v>63920</v>
      </c>
      <c r="V47" s="10">
        <v>34300</v>
      </c>
      <c r="W47" s="10">
        <v>7088</v>
      </c>
      <c r="X47" s="10">
        <v>4252</v>
      </c>
      <c r="Y47" s="10">
        <v>1556</v>
      </c>
      <c r="Z47" s="10">
        <v>2480</v>
      </c>
      <c r="AA47" s="10">
        <v>576</v>
      </c>
      <c r="AB47" s="10">
        <v>176323</v>
      </c>
    </row>
    <row r="48" spans="1:54" x14ac:dyDescent="0.2">
      <c r="A48" s="10" t="s">
        <v>17</v>
      </c>
      <c r="B48" s="10" t="s">
        <v>58</v>
      </c>
      <c r="C48" s="10">
        <v>20</v>
      </c>
      <c r="D48" s="10">
        <v>5</v>
      </c>
      <c r="E48" s="10">
        <v>17593</v>
      </c>
      <c r="F48" s="10">
        <v>70372</v>
      </c>
      <c r="G48" s="10">
        <v>-0.52999973297000003</v>
      </c>
      <c r="H48" s="10">
        <v>0.52299880981000002</v>
      </c>
      <c r="I48" s="10">
        <v>1.0529985427899999</v>
      </c>
      <c r="J48" s="2">
        <v>-2.3816404530000002E-2</v>
      </c>
      <c r="K48" s="2">
        <v>5.1662308949999999E-2</v>
      </c>
      <c r="L48" s="10">
        <v>-419.00200486199998</v>
      </c>
      <c r="M48" s="10">
        <f t="shared" si="0"/>
        <v>-1676.0080195851601</v>
      </c>
      <c r="N48" s="10">
        <v>2018</v>
      </c>
      <c r="O48" s="10"/>
      <c r="Q48" s="4" t="s">
        <v>21</v>
      </c>
      <c r="R48" s="10">
        <v>2940</v>
      </c>
      <c r="S48" s="10">
        <v>3524</v>
      </c>
      <c r="T48" s="10">
        <v>2128</v>
      </c>
      <c r="U48" s="10">
        <v>4620</v>
      </c>
      <c r="V48" s="10">
        <v>696</v>
      </c>
      <c r="W48" s="10">
        <v>972</v>
      </c>
      <c r="X48" s="10">
        <v>612</v>
      </c>
      <c r="Y48" s="10">
        <v>144</v>
      </c>
      <c r="Z48" s="10">
        <v>144</v>
      </c>
      <c r="AA48" s="10">
        <v>144</v>
      </c>
      <c r="AB48" s="10">
        <v>15924</v>
      </c>
    </row>
    <row r="49" spans="1:45" x14ac:dyDescent="0.2">
      <c r="A49" s="10" t="s">
        <v>17</v>
      </c>
      <c r="B49" s="10" t="s">
        <v>58</v>
      </c>
      <c r="C49" s="10">
        <v>20</v>
      </c>
      <c r="D49" s="10">
        <v>5</v>
      </c>
      <c r="E49" s="10">
        <v>16529</v>
      </c>
      <c r="F49" s="10">
        <v>66116</v>
      </c>
      <c r="G49" s="10">
        <v>-0.51809978484999997</v>
      </c>
      <c r="H49" s="10">
        <v>0.53610038757</v>
      </c>
      <c r="I49" s="10">
        <v>1.0542001724200001</v>
      </c>
      <c r="J49" s="2">
        <v>3.4355928950000003E-2</v>
      </c>
      <c r="K49" s="2">
        <v>5.1106215869999999E-2</v>
      </c>
      <c r="L49" s="10">
        <v>567.86914968500002</v>
      </c>
      <c r="M49" s="10">
        <f t="shared" si="0"/>
        <v>2271.4765984582</v>
      </c>
      <c r="N49" s="10">
        <v>2019</v>
      </c>
      <c r="O49" s="10"/>
      <c r="Q49" s="4" t="s">
        <v>22</v>
      </c>
      <c r="R49" s="10">
        <v>360907</v>
      </c>
      <c r="S49" s="10">
        <v>230344</v>
      </c>
      <c r="T49" s="10">
        <v>169560</v>
      </c>
      <c r="U49" s="10">
        <v>169456</v>
      </c>
      <c r="V49" s="10">
        <v>62324</v>
      </c>
      <c r="W49" s="10">
        <v>20152</v>
      </c>
      <c r="X49" s="10">
        <v>18936</v>
      </c>
      <c r="Y49" s="10">
        <v>6324</v>
      </c>
      <c r="Z49" s="10">
        <v>5964</v>
      </c>
      <c r="AA49" s="10">
        <v>5928</v>
      </c>
      <c r="AB49" s="10">
        <v>1049895</v>
      </c>
    </row>
    <row r="50" spans="1:45" x14ac:dyDescent="0.2">
      <c r="A50" s="10" t="s">
        <v>17</v>
      </c>
      <c r="B50" s="10" t="s">
        <v>58</v>
      </c>
      <c r="C50" s="10">
        <v>20</v>
      </c>
      <c r="D50" s="10">
        <v>4</v>
      </c>
      <c r="E50" s="10">
        <v>28885</v>
      </c>
      <c r="F50" s="10">
        <v>115540</v>
      </c>
      <c r="G50" s="10">
        <v>-0.44379997252999998</v>
      </c>
      <c r="H50" s="10">
        <v>0.53329944611000002</v>
      </c>
      <c r="I50" s="10">
        <v>0.97709941864000005</v>
      </c>
      <c r="J50" s="2">
        <v>-1.5706033999999999E-4</v>
      </c>
      <c r="K50" s="2">
        <v>5.8126680260000001E-2</v>
      </c>
      <c r="L50" s="10">
        <v>-4.5366878509499999</v>
      </c>
      <c r="M50" s="10">
        <f t="shared" si="0"/>
        <v>-18.146751683599998</v>
      </c>
      <c r="N50" s="10">
        <v>2020</v>
      </c>
      <c r="O50" s="10"/>
      <c r="Q50" s="4" t="s">
        <v>23</v>
      </c>
      <c r="R50" s="10">
        <v>6330</v>
      </c>
      <c r="S50" s="10">
        <v>9060</v>
      </c>
      <c r="T50" s="10">
        <v>12512</v>
      </c>
      <c r="U50" s="10">
        <v>33432</v>
      </c>
      <c r="V50" s="10">
        <v>36584</v>
      </c>
      <c r="W50" s="10">
        <v>10436</v>
      </c>
      <c r="X50" s="10">
        <v>9544</v>
      </c>
      <c r="Y50" s="10">
        <v>3168</v>
      </c>
      <c r="Z50" s="10">
        <v>2032</v>
      </c>
      <c r="AA50" s="10">
        <v>6048</v>
      </c>
      <c r="AB50" s="10">
        <v>129146</v>
      </c>
    </row>
    <row r="51" spans="1:45" x14ac:dyDescent="0.2">
      <c r="A51" s="10" t="s">
        <v>18</v>
      </c>
      <c r="B51" s="10" t="s">
        <v>19</v>
      </c>
      <c r="C51" s="10">
        <v>100</v>
      </c>
      <c r="D51" s="10">
        <v>6</v>
      </c>
      <c r="E51" s="10">
        <v>402</v>
      </c>
      <c r="F51" s="10">
        <v>402</v>
      </c>
      <c r="G51" s="10">
        <v>-127</v>
      </c>
      <c r="H51" s="10">
        <v>30</v>
      </c>
      <c r="I51" s="10">
        <v>157</v>
      </c>
      <c r="J51" s="2">
        <v>-0.12696517412899999</v>
      </c>
      <c r="K51" s="2">
        <v>16.7488749993</v>
      </c>
      <c r="L51" s="10">
        <v>-5104</v>
      </c>
      <c r="M51" s="10">
        <f t="shared" si="0"/>
        <v>-51.039999999857997</v>
      </c>
      <c r="N51" s="10">
        <v>2011</v>
      </c>
      <c r="O51" s="10"/>
      <c r="Q51" s="4" t="s">
        <v>24</v>
      </c>
      <c r="R51" s="10">
        <v>7733</v>
      </c>
      <c r="S51" s="10">
        <v>7168</v>
      </c>
      <c r="T51" s="10">
        <v>7224</v>
      </c>
      <c r="U51" s="10">
        <v>9456</v>
      </c>
      <c r="V51" s="10">
        <v>8444</v>
      </c>
      <c r="W51" s="10">
        <v>29400</v>
      </c>
      <c r="X51" s="10">
        <v>37436</v>
      </c>
      <c r="Y51" s="10">
        <v>22464</v>
      </c>
      <c r="Z51" s="10">
        <v>44388</v>
      </c>
      <c r="AA51" s="10">
        <v>36440</v>
      </c>
      <c r="AB51" s="10">
        <v>210153</v>
      </c>
    </row>
    <row r="52" spans="1:45" x14ac:dyDescent="0.2">
      <c r="A52" s="10" t="s">
        <v>18</v>
      </c>
      <c r="B52" s="10" t="s">
        <v>19</v>
      </c>
      <c r="C52" s="10">
        <v>100</v>
      </c>
      <c r="D52" s="10">
        <v>6</v>
      </c>
      <c r="E52" s="10">
        <v>91</v>
      </c>
      <c r="F52" s="10">
        <v>364</v>
      </c>
      <c r="G52" s="10">
        <v>-0.99505043029999996</v>
      </c>
      <c r="H52" s="10">
        <v>0.24614715576000001</v>
      </c>
      <c r="I52" s="10">
        <v>1.24119758606</v>
      </c>
      <c r="J52" s="2">
        <v>-0.40922986544000001</v>
      </c>
      <c r="K52" s="2">
        <v>0.23525102379999999</v>
      </c>
      <c r="L52" s="10">
        <v>-37.239917755100002</v>
      </c>
      <c r="M52" s="10">
        <f t="shared" si="0"/>
        <v>-148.95967102016002</v>
      </c>
      <c r="N52" s="10">
        <v>2012</v>
      </c>
      <c r="O52" s="10"/>
      <c r="Q52" s="4" t="s">
        <v>25</v>
      </c>
      <c r="R52" s="10">
        <v>28938</v>
      </c>
      <c r="S52" s="10">
        <v>29000</v>
      </c>
      <c r="T52" s="10">
        <v>3524</v>
      </c>
      <c r="U52" s="10"/>
      <c r="V52" s="10"/>
      <c r="W52" s="10"/>
      <c r="X52" s="10"/>
      <c r="Y52" s="10"/>
      <c r="Z52" s="10"/>
      <c r="AA52" s="10"/>
      <c r="AB52" s="10">
        <v>61462</v>
      </c>
    </row>
    <row r="53" spans="1:45" x14ac:dyDescent="0.2">
      <c r="A53" s="10" t="s">
        <v>18</v>
      </c>
      <c r="B53" s="10" t="s">
        <v>19</v>
      </c>
      <c r="C53" s="10">
        <v>100</v>
      </c>
      <c r="D53" s="10">
        <v>6</v>
      </c>
      <c r="E53" s="10">
        <v>119</v>
      </c>
      <c r="F53" s="10">
        <v>476</v>
      </c>
      <c r="G53" s="10">
        <v>-0.61702156067000002</v>
      </c>
      <c r="H53" s="10">
        <v>0.32084846497000002</v>
      </c>
      <c r="I53" s="10">
        <v>0.93787002563999999</v>
      </c>
      <c r="J53" s="2">
        <v>-9.7468312050000006E-2</v>
      </c>
      <c r="K53" s="2">
        <v>0.14444176845000001</v>
      </c>
      <c r="L53" s="10">
        <v>-11.598729133599999</v>
      </c>
      <c r="M53" s="10">
        <f t="shared" si="0"/>
        <v>-46.3949165358</v>
      </c>
      <c r="N53" s="10">
        <v>2013</v>
      </c>
      <c r="O53" s="10"/>
      <c r="Q53" s="4" t="s">
        <v>26</v>
      </c>
      <c r="R53" s="10">
        <v>3080</v>
      </c>
      <c r="S53" s="10">
        <v>3580</v>
      </c>
      <c r="T53" s="10"/>
      <c r="U53" s="10"/>
      <c r="V53" s="10"/>
      <c r="W53" s="10"/>
      <c r="X53" s="10"/>
      <c r="Y53" s="10"/>
      <c r="Z53" s="10"/>
      <c r="AA53" s="10">
        <v>80</v>
      </c>
      <c r="AB53" s="10">
        <v>6740</v>
      </c>
    </row>
    <row r="54" spans="1:45" x14ac:dyDescent="0.2">
      <c r="A54" s="10" t="s">
        <v>18</v>
      </c>
      <c r="B54" s="10" t="s">
        <v>19</v>
      </c>
      <c r="C54" s="10">
        <v>100</v>
      </c>
      <c r="D54" s="10">
        <v>6</v>
      </c>
      <c r="E54" s="10">
        <v>124</v>
      </c>
      <c r="F54" s="10">
        <v>496</v>
      </c>
      <c r="G54" s="10">
        <v>-0.39999961852999999</v>
      </c>
      <c r="H54" s="10">
        <v>0.22999954223999999</v>
      </c>
      <c r="I54" s="10">
        <v>0.62999916076999996</v>
      </c>
      <c r="J54" s="2">
        <v>-0.13169350162999999</v>
      </c>
      <c r="K54" s="2">
        <v>9.7531751370000003E-2</v>
      </c>
      <c r="L54" s="10">
        <v>-16.3299942017</v>
      </c>
      <c r="M54" s="10">
        <f t="shared" si="0"/>
        <v>-65.319976808479993</v>
      </c>
      <c r="N54" s="10">
        <v>2014</v>
      </c>
      <c r="O54" s="10"/>
      <c r="Q54" s="4" t="s">
        <v>37</v>
      </c>
      <c r="R54" s="10"/>
      <c r="S54" s="10">
        <v>20136</v>
      </c>
      <c r="T54" s="10">
        <v>45272</v>
      </c>
      <c r="U54" s="10">
        <v>47592</v>
      </c>
      <c r="V54" s="10">
        <v>106664</v>
      </c>
      <c r="W54" s="10">
        <v>23940</v>
      </c>
      <c r="X54" s="10">
        <v>29940</v>
      </c>
      <c r="Y54" s="10">
        <v>26756</v>
      </c>
      <c r="Z54" s="10">
        <v>6408</v>
      </c>
      <c r="AA54" s="10">
        <v>876</v>
      </c>
      <c r="AB54" s="10">
        <v>307584</v>
      </c>
      <c r="AS54" s="9" t="s">
        <v>64</v>
      </c>
    </row>
    <row r="55" spans="1:45" x14ac:dyDescent="0.2">
      <c r="A55" s="10" t="s">
        <v>18</v>
      </c>
      <c r="B55" s="10" t="s">
        <v>19</v>
      </c>
      <c r="C55" s="10">
        <v>100</v>
      </c>
      <c r="D55" s="10">
        <v>6</v>
      </c>
      <c r="E55" s="10">
        <v>556</v>
      </c>
      <c r="F55" s="10">
        <v>2224</v>
      </c>
      <c r="G55" s="10">
        <v>-1.3599996566799999</v>
      </c>
      <c r="H55" s="10">
        <v>0.60000038147000001</v>
      </c>
      <c r="I55" s="10">
        <v>1.96000003815</v>
      </c>
      <c r="J55" s="2">
        <v>-0.15798563451</v>
      </c>
      <c r="K55" s="2">
        <v>0.23098763594999999</v>
      </c>
      <c r="L55" s="10">
        <v>-87.840012788799996</v>
      </c>
      <c r="M55" s="10">
        <f t="shared" si="0"/>
        <v>-351.36005115024</v>
      </c>
      <c r="N55" s="10">
        <v>2015</v>
      </c>
      <c r="O55" s="10"/>
      <c r="Q55" s="4" t="s">
        <v>27</v>
      </c>
      <c r="R55" s="10">
        <v>3071</v>
      </c>
      <c r="S55" s="10">
        <v>2844</v>
      </c>
      <c r="T55" s="10"/>
      <c r="U55" s="10"/>
      <c r="V55" s="10"/>
      <c r="W55" s="10"/>
      <c r="X55" s="10"/>
      <c r="Y55" s="10"/>
      <c r="Z55" s="10"/>
      <c r="AA55" s="10"/>
      <c r="AB55" s="10">
        <v>5915</v>
      </c>
    </row>
    <row r="56" spans="1:45" x14ac:dyDescent="0.2">
      <c r="A56" s="10" t="s">
        <v>18</v>
      </c>
      <c r="B56" s="10" t="s">
        <v>19</v>
      </c>
      <c r="C56" s="10">
        <v>100</v>
      </c>
      <c r="D56" s="10">
        <v>6</v>
      </c>
      <c r="E56" s="10">
        <v>710</v>
      </c>
      <c r="F56" s="10">
        <v>2840</v>
      </c>
      <c r="G56" s="10">
        <v>-1.0200004577599999</v>
      </c>
      <c r="H56" s="10">
        <v>0.28000020981000001</v>
      </c>
      <c r="I56" s="10">
        <v>1.30000066757</v>
      </c>
      <c r="J56" s="2">
        <v>-0.15398590934</v>
      </c>
      <c r="K56" s="2">
        <v>0.18907716463999999</v>
      </c>
      <c r="L56" s="10">
        <v>-109.32999563200001</v>
      </c>
      <c r="M56" s="10">
        <f t="shared" si="0"/>
        <v>-437.31998252560004</v>
      </c>
      <c r="N56" s="10">
        <v>2016</v>
      </c>
      <c r="O56" s="10"/>
      <c r="Q56" s="4" t="s">
        <v>28</v>
      </c>
      <c r="R56" s="10">
        <v>21340</v>
      </c>
      <c r="S56" s="10">
        <v>26272</v>
      </c>
      <c r="T56" s="10">
        <v>13692</v>
      </c>
      <c r="U56" s="10">
        <v>16236</v>
      </c>
      <c r="V56" s="10">
        <v>17332</v>
      </c>
      <c r="W56" s="10">
        <v>17996</v>
      </c>
      <c r="X56" s="10">
        <v>28700</v>
      </c>
      <c r="Y56" s="10">
        <v>32520</v>
      </c>
      <c r="Z56" s="10">
        <v>60296</v>
      </c>
      <c r="AA56" s="10">
        <v>61248</v>
      </c>
      <c r="AB56" s="10">
        <v>295632</v>
      </c>
    </row>
    <row r="57" spans="1:45" x14ac:dyDescent="0.2">
      <c r="A57" s="10" t="s">
        <v>18</v>
      </c>
      <c r="B57" s="10" t="s">
        <v>19</v>
      </c>
      <c r="C57" s="10">
        <v>100</v>
      </c>
      <c r="D57" s="10">
        <v>6</v>
      </c>
      <c r="E57" s="10">
        <v>1086</v>
      </c>
      <c r="F57" s="10">
        <v>4344</v>
      </c>
      <c r="G57" s="10">
        <v>-0.83000087737999995</v>
      </c>
      <c r="H57" s="10">
        <v>0.90999984740999995</v>
      </c>
      <c r="I57" s="10">
        <v>1.74000072479</v>
      </c>
      <c r="J57" s="2">
        <v>-6.709944642E-2</v>
      </c>
      <c r="K57" s="2">
        <v>0.17373579852000001</v>
      </c>
      <c r="L57" s="10">
        <v>-72.869998812700004</v>
      </c>
      <c r="M57" s="10">
        <f t="shared" si="0"/>
        <v>-291.47999524848001</v>
      </c>
      <c r="N57" s="10">
        <v>2017</v>
      </c>
      <c r="O57" s="10"/>
      <c r="Q57" s="4" t="s">
        <v>29</v>
      </c>
      <c r="R57" s="10">
        <v>9783</v>
      </c>
      <c r="S57" s="10">
        <v>4240</v>
      </c>
      <c r="T57" s="10">
        <v>8264</v>
      </c>
      <c r="U57" s="10">
        <v>35480</v>
      </c>
      <c r="V57" s="10">
        <v>54688</v>
      </c>
      <c r="W57" s="10">
        <v>63036</v>
      </c>
      <c r="X57" s="10">
        <v>76208</v>
      </c>
      <c r="Y57" s="10">
        <v>60216</v>
      </c>
      <c r="Z57" s="10">
        <v>91632</v>
      </c>
      <c r="AA57" s="10">
        <v>46600</v>
      </c>
      <c r="AB57" s="10">
        <v>450147</v>
      </c>
    </row>
    <row r="58" spans="1:45" x14ac:dyDescent="0.2">
      <c r="A58" s="10" t="s">
        <v>18</v>
      </c>
      <c r="B58" s="10" t="s">
        <v>19</v>
      </c>
      <c r="C58" s="10">
        <v>100</v>
      </c>
      <c r="D58" s="10">
        <v>6</v>
      </c>
      <c r="E58" s="10">
        <v>869</v>
      </c>
      <c r="F58" s="10">
        <v>3476</v>
      </c>
      <c r="G58" s="10">
        <v>-1.3189992904700001</v>
      </c>
      <c r="H58" s="10">
        <v>0.92599964142000002</v>
      </c>
      <c r="I58" s="10">
        <v>2.2449989318800001</v>
      </c>
      <c r="J58" s="2">
        <v>-0.17881471378</v>
      </c>
      <c r="K58" s="2">
        <v>0.246584725</v>
      </c>
      <c r="L58" s="10">
        <v>-155.38998627699999</v>
      </c>
      <c r="M58" s="10">
        <f t="shared" si="0"/>
        <v>-621.55994509927996</v>
      </c>
      <c r="N58" s="10">
        <v>2018</v>
      </c>
      <c r="O58" s="10"/>
      <c r="Q58" s="4" t="s">
        <v>30</v>
      </c>
      <c r="R58" s="10">
        <v>4652</v>
      </c>
      <c r="S58" s="10">
        <v>4652</v>
      </c>
      <c r="T58" s="10">
        <v>31360</v>
      </c>
      <c r="U58" s="10"/>
      <c r="V58" s="10"/>
      <c r="W58" s="10"/>
      <c r="X58" s="10"/>
      <c r="Y58" s="10"/>
      <c r="Z58" s="10"/>
      <c r="AA58" s="10"/>
      <c r="AB58" s="10">
        <v>40664</v>
      </c>
    </row>
    <row r="59" spans="1:45" x14ac:dyDescent="0.2">
      <c r="A59" s="10" t="s">
        <v>18</v>
      </c>
      <c r="B59" s="10" t="s">
        <v>19</v>
      </c>
      <c r="C59" s="10">
        <v>100</v>
      </c>
      <c r="D59" s="10">
        <v>6</v>
      </c>
      <c r="E59" s="10">
        <v>1080</v>
      </c>
      <c r="F59" s="10">
        <v>4320</v>
      </c>
      <c r="G59" s="10">
        <v>-1.0159997940100001</v>
      </c>
      <c r="H59" s="10">
        <v>0.41530036926000002</v>
      </c>
      <c r="I59" s="10">
        <v>1.43130016327</v>
      </c>
      <c r="J59" s="2">
        <v>-6.9699593939999999E-2</v>
      </c>
      <c r="K59" s="2">
        <v>0.16878446277</v>
      </c>
      <c r="L59" s="10">
        <v>-75.275561451900003</v>
      </c>
      <c r="M59" s="10">
        <f t="shared" si="0"/>
        <v>-301.10224582080002</v>
      </c>
      <c r="N59" s="10">
        <v>2019</v>
      </c>
      <c r="O59" s="10"/>
      <c r="Q59" s="4" t="s">
        <v>31</v>
      </c>
      <c r="R59" s="10">
        <v>1918</v>
      </c>
      <c r="S59" s="10">
        <v>1788</v>
      </c>
      <c r="T59" s="10">
        <v>80</v>
      </c>
      <c r="U59" s="10"/>
      <c r="V59" s="10"/>
      <c r="W59" s="10">
        <v>124728</v>
      </c>
      <c r="X59" s="10">
        <v>50660</v>
      </c>
      <c r="Y59" s="10">
        <v>27968</v>
      </c>
      <c r="Z59" s="10">
        <v>47968</v>
      </c>
      <c r="AA59" s="10">
        <v>45628</v>
      </c>
      <c r="AB59" s="10">
        <v>300738</v>
      </c>
    </row>
    <row r="60" spans="1:45" x14ac:dyDescent="0.2">
      <c r="A60" s="10" t="s">
        <v>18</v>
      </c>
      <c r="B60" s="10" t="s">
        <v>19</v>
      </c>
      <c r="C60" s="10">
        <v>100</v>
      </c>
      <c r="D60" s="10">
        <v>5</v>
      </c>
      <c r="E60" s="10">
        <v>942</v>
      </c>
      <c r="F60" s="10">
        <v>3768</v>
      </c>
      <c r="G60" s="10">
        <v>-0.71189975739</v>
      </c>
      <c r="H60" s="10">
        <v>0.35379981994999998</v>
      </c>
      <c r="I60" s="10">
        <v>1.06569957733</v>
      </c>
      <c r="J60" s="2">
        <v>-0.10184851093</v>
      </c>
      <c r="K60" s="2">
        <v>0.12380557781</v>
      </c>
      <c r="L60" s="10">
        <v>-95.9412972927</v>
      </c>
      <c r="M60" s="10">
        <f t="shared" si="0"/>
        <v>-383.76518918424</v>
      </c>
      <c r="N60" s="10">
        <v>2020</v>
      </c>
      <c r="O60" s="10"/>
      <c r="Q60" s="4" t="s">
        <v>40</v>
      </c>
      <c r="R60" s="10"/>
      <c r="S60" s="10"/>
      <c r="T60" s="10"/>
      <c r="U60" s="10"/>
      <c r="V60" s="10">
        <v>4104</v>
      </c>
      <c r="W60" s="10">
        <v>40088</v>
      </c>
      <c r="X60" s="10">
        <v>84000</v>
      </c>
      <c r="Y60" s="10">
        <v>47064</v>
      </c>
      <c r="Z60" s="10">
        <v>80212</v>
      </c>
      <c r="AA60" s="10">
        <v>97420</v>
      </c>
      <c r="AB60" s="10">
        <v>352888</v>
      </c>
    </row>
    <row r="61" spans="1:45" x14ac:dyDescent="0.2">
      <c r="A61" s="10" t="s">
        <v>19</v>
      </c>
      <c r="B61" s="10" t="s">
        <v>19</v>
      </c>
      <c r="C61" s="10">
        <v>100</v>
      </c>
      <c r="D61" s="10">
        <v>7</v>
      </c>
      <c r="E61" s="10">
        <v>30160</v>
      </c>
      <c r="F61" s="10">
        <v>30160</v>
      </c>
      <c r="G61" s="10">
        <v>-111</v>
      </c>
      <c r="H61" s="10">
        <v>393</v>
      </c>
      <c r="I61" s="10">
        <v>504</v>
      </c>
      <c r="J61" s="2">
        <v>0.138266909814</v>
      </c>
      <c r="K61" s="2">
        <v>34.036998667699997</v>
      </c>
      <c r="L61" s="10">
        <v>417013</v>
      </c>
      <c r="M61" s="10">
        <f t="shared" si="0"/>
        <v>4170.1299999902403</v>
      </c>
      <c r="N61" s="10">
        <v>2011</v>
      </c>
      <c r="O61" s="10"/>
      <c r="Q61" s="4" t="s">
        <v>32</v>
      </c>
      <c r="R61" s="10">
        <v>14017</v>
      </c>
      <c r="S61" s="10">
        <v>13516</v>
      </c>
      <c r="T61" s="10">
        <v>4364</v>
      </c>
      <c r="U61" s="10"/>
      <c r="V61" s="10"/>
      <c r="W61" s="10"/>
      <c r="X61" s="10"/>
      <c r="Y61" s="10"/>
      <c r="Z61" s="10"/>
      <c r="AA61" s="10"/>
      <c r="AB61" s="10">
        <v>31897</v>
      </c>
    </row>
    <row r="62" spans="1:45" x14ac:dyDescent="0.2">
      <c r="A62" s="10" t="s">
        <v>19</v>
      </c>
      <c r="B62" s="10" t="s">
        <v>19</v>
      </c>
      <c r="C62" s="10">
        <v>100</v>
      </c>
      <c r="D62" s="10">
        <v>7</v>
      </c>
      <c r="E62" s="10">
        <v>12260</v>
      </c>
      <c r="F62" s="10">
        <v>49040</v>
      </c>
      <c r="G62" s="10">
        <v>-3.17130565643</v>
      </c>
      <c r="H62" s="10">
        <v>3.9954957962000002</v>
      </c>
      <c r="I62" s="10">
        <v>7.1668014526399997</v>
      </c>
      <c r="J62" s="2">
        <v>0.29637626654999999</v>
      </c>
      <c r="K62" s="2">
        <v>0.56462319322999999</v>
      </c>
      <c r="L62" s="10">
        <v>3633.57302785</v>
      </c>
      <c r="M62" s="10">
        <f t="shared" si="0"/>
        <v>14534.292111612</v>
      </c>
      <c r="N62" s="10">
        <v>2012</v>
      </c>
      <c r="O62" s="10"/>
      <c r="Q62" s="4" t="s">
        <v>33</v>
      </c>
      <c r="R62" s="10">
        <v>766439</v>
      </c>
      <c r="S62" s="10">
        <v>846980</v>
      </c>
      <c r="T62" s="10">
        <v>803488</v>
      </c>
      <c r="U62" s="10">
        <v>841976</v>
      </c>
      <c r="V62" s="10">
        <v>857724</v>
      </c>
      <c r="W62" s="10">
        <v>819140</v>
      </c>
      <c r="X62" s="10">
        <v>957760</v>
      </c>
      <c r="Y62" s="10">
        <v>948416</v>
      </c>
      <c r="Z62" s="10">
        <v>871692</v>
      </c>
      <c r="AA62" s="10">
        <v>948368</v>
      </c>
      <c r="AB62" s="10">
        <v>8661983</v>
      </c>
    </row>
    <row r="63" spans="1:45" x14ac:dyDescent="0.2">
      <c r="A63" s="10" t="s">
        <v>19</v>
      </c>
      <c r="B63" s="10" t="s">
        <v>19</v>
      </c>
      <c r="C63" s="10">
        <v>100</v>
      </c>
      <c r="D63" s="10">
        <v>7</v>
      </c>
      <c r="E63" s="10">
        <v>10038</v>
      </c>
      <c r="F63" s="10">
        <v>40152</v>
      </c>
      <c r="G63" s="10">
        <v>-1.0862078666699999</v>
      </c>
      <c r="H63" s="10">
        <v>1.37678909302</v>
      </c>
      <c r="I63" s="10">
        <v>2.4629969596899999</v>
      </c>
      <c r="J63" s="2">
        <v>2.2196083580000001E-2</v>
      </c>
      <c r="K63" s="2">
        <v>0.27043290145999999</v>
      </c>
      <c r="L63" s="10">
        <v>222.80428695699999</v>
      </c>
      <c r="M63" s="10">
        <f t="shared" si="0"/>
        <v>891.21714790416002</v>
      </c>
      <c r="N63" s="10">
        <v>2013</v>
      </c>
      <c r="O63" s="10"/>
      <c r="Q63" s="4" t="s">
        <v>34</v>
      </c>
      <c r="R63" s="10">
        <v>734</v>
      </c>
      <c r="S63" s="10">
        <v>756</v>
      </c>
      <c r="T63" s="10">
        <v>7424</v>
      </c>
      <c r="U63" s="10"/>
      <c r="V63" s="10"/>
      <c r="W63" s="10"/>
      <c r="X63" s="10"/>
      <c r="Y63" s="10"/>
      <c r="Z63" s="10"/>
      <c r="AA63" s="10"/>
      <c r="AB63" s="10">
        <v>8914</v>
      </c>
    </row>
    <row r="64" spans="1:45" x14ac:dyDescent="0.2">
      <c r="A64" s="10" t="s">
        <v>19</v>
      </c>
      <c r="B64" s="10" t="s">
        <v>19</v>
      </c>
      <c r="C64" s="10">
        <v>100</v>
      </c>
      <c r="D64" s="10">
        <v>7</v>
      </c>
      <c r="E64" s="10">
        <v>10919</v>
      </c>
      <c r="F64" s="10">
        <v>43676</v>
      </c>
      <c r="G64" s="10">
        <v>-1.15000009537</v>
      </c>
      <c r="H64" s="10">
        <v>0.94999980927000005</v>
      </c>
      <c r="I64" s="10">
        <v>2.0999999046300002</v>
      </c>
      <c r="J64" s="2">
        <v>2.2545101769999999E-2</v>
      </c>
      <c r="K64" s="2">
        <v>0.20624306134000001</v>
      </c>
      <c r="L64" s="10">
        <v>246.16996622100001</v>
      </c>
      <c r="M64" s="10">
        <f t="shared" si="0"/>
        <v>984.67986490651992</v>
      </c>
      <c r="N64" s="10">
        <v>2014</v>
      </c>
      <c r="O64" s="10"/>
      <c r="Q64" s="4" t="s">
        <v>38</v>
      </c>
      <c r="R64" s="10"/>
      <c r="S64" s="10">
        <v>1704</v>
      </c>
      <c r="T64" s="10">
        <v>70296</v>
      </c>
      <c r="U64" s="10"/>
      <c r="V64" s="10"/>
      <c r="W64" s="10"/>
      <c r="X64" s="10"/>
      <c r="Y64" s="10"/>
      <c r="Z64" s="10"/>
      <c r="AA64" s="10"/>
      <c r="AB64" s="10">
        <v>72000</v>
      </c>
    </row>
    <row r="65" spans="1:28" x14ac:dyDescent="0.2">
      <c r="A65" s="10" t="s">
        <v>19</v>
      </c>
      <c r="B65" s="10" t="s">
        <v>19</v>
      </c>
      <c r="C65" s="10">
        <v>100</v>
      </c>
      <c r="D65" s="10">
        <v>7</v>
      </c>
      <c r="E65" s="10">
        <v>17407</v>
      </c>
      <c r="F65" s="10">
        <v>69628</v>
      </c>
      <c r="G65" s="10">
        <v>-0.98000001907000001</v>
      </c>
      <c r="H65" s="10">
        <v>1.5800004005399999</v>
      </c>
      <c r="I65" s="10">
        <v>2.5600004196200001</v>
      </c>
      <c r="J65" s="2">
        <v>0.14230309758000001</v>
      </c>
      <c r="K65" s="2">
        <v>0.43861860419999998</v>
      </c>
      <c r="L65" s="10">
        <v>2477.0700194800002</v>
      </c>
      <c r="M65" s="10">
        <f t="shared" si="0"/>
        <v>9908.2800783002403</v>
      </c>
      <c r="N65" s="10">
        <v>2015</v>
      </c>
      <c r="O65" s="10"/>
      <c r="Q65" s="4" t="s">
        <v>41</v>
      </c>
      <c r="R65" s="10"/>
      <c r="S65" s="10"/>
      <c r="T65" s="10"/>
      <c r="U65" s="10"/>
      <c r="V65" s="10"/>
      <c r="W65" s="10"/>
      <c r="X65" s="10"/>
      <c r="Y65" s="10">
        <v>88</v>
      </c>
      <c r="Z65" s="10"/>
      <c r="AA65" s="10">
        <v>80</v>
      </c>
      <c r="AB65" s="10">
        <v>168</v>
      </c>
    </row>
    <row r="66" spans="1:28" x14ac:dyDescent="0.2">
      <c r="A66" s="10" t="s">
        <v>19</v>
      </c>
      <c r="B66" s="10" t="s">
        <v>19</v>
      </c>
      <c r="C66" s="10">
        <v>100</v>
      </c>
      <c r="D66" s="10">
        <v>7</v>
      </c>
      <c r="E66" s="10">
        <v>7976</v>
      </c>
      <c r="F66" s="10">
        <v>31904</v>
      </c>
      <c r="G66" s="10">
        <v>-1.0499997138999999</v>
      </c>
      <c r="H66" s="10">
        <v>1.82999992371</v>
      </c>
      <c r="I66" s="10">
        <v>2.8799996376000001</v>
      </c>
      <c r="J66" s="2">
        <v>0.10419221704999999</v>
      </c>
      <c r="K66" s="2">
        <v>0.36697265204000001</v>
      </c>
      <c r="L66" s="10">
        <v>831.03712320299996</v>
      </c>
      <c r="M66" s="10">
        <f t="shared" ref="M66:M129" si="19">F66*J66</f>
        <v>3324.1484927632</v>
      </c>
      <c r="N66" s="10">
        <v>2016</v>
      </c>
      <c r="O66" s="10"/>
      <c r="Q66" s="4" t="s">
        <v>43</v>
      </c>
      <c r="R66" s="10"/>
      <c r="S66" s="10"/>
      <c r="T66" s="10"/>
      <c r="U66" s="10"/>
      <c r="V66" s="10"/>
      <c r="W66" s="10"/>
      <c r="X66" s="10"/>
      <c r="Y66" s="10"/>
      <c r="Z66" s="10"/>
      <c r="AA66" s="10">
        <v>48</v>
      </c>
      <c r="AB66" s="10">
        <v>48</v>
      </c>
    </row>
    <row r="67" spans="1:28" x14ac:dyDescent="0.2">
      <c r="A67" s="10" t="s">
        <v>19</v>
      </c>
      <c r="B67" s="10" t="s">
        <v>19</v>
      </c>
      <c r="C67" s="10">
        <v>100</v>
      </c>
      <c r="D67" s="10">
        <v>7</v>
      </c>
      <c r="E67" s="10">
        <v>5144</v>
      </c>
      <c r="F67" s="10">
        <v>20576</v>
      </c>
      <c r="G67" s="10">
        <v>-1.5099997520399999</v>
      </c>
      <c r="H67" s="10">
        <v>0.94000053405999995</v>
      </c>
      <c r="I67" s="10">
        <v>2.4500002860999999</v>
      </c>
      <c r="J67" s="2">
        <v>7.1135238400000002E-3</v>
      </c>
      <c r="K67" s="2">
        <v>0.15411581869999999</v>
      </c>
      <c r="L67" s="10">
        <v>36.591966628999998</v>
      </c>
      <c r="M67" s="10">
        <f t="shared" si="19"/>
        <v>146.36786653184001</v>
      </c>
      <c r="N67" s="10">
        <v>2017</v>
      </c>
      <c r="O67" s="10"/>
      <c r="Q67" s="4" t="s">
        <v>42</v>
      </c>
      <c r="R67" s="10"/>
      <c r="S67" s="10"/>
      <c r="T67" s="10"/>
      <c r="U67" s="10">
        <v>204</v>
      </c>
      <c r="V67" s="10">
        <v>100</v>
      </c>
      <c r="W67" s="10"/>
      <c r="X67" s="10"/>
      <c r="Y67" s="10"/>
      <c r="Z67" s="10"/>
      <c r="AA67" s="10"/>
      <c r="AB67" s="10">
        <v>304</v>
      </c>
    </row>
    <row r="68" spans="1:28" x14ac:dyDescent="0.2">
      <c r="A68" s="10" t="s">
        <v>19</v>
      </c>
      <c r="B68" s="10" t="s">
        <v>19</v>
      </c>
      <c r="C68" s="10">
        <v>100</v>
      </c>
      <c r="D68" s="10">
        <v>7</v>
      </c>
      <c r="E68" s="10">
        <v>4419</v>
      </c>
      <c r="F68" s="10">
        <v>17676</v>
      </c>
      <c r="G68" s="10">
        <v>-1.46199989319</v>
      </c>
      <c r="H68" s="10">
        <v>1.6809997558600001</v>
      </c>
      <c r="I68" s="10">
        <v>3.1429996490500001</v>
      </c>
      <c r="J68" s="2">
        <v>0.15048698462999999</v>
      </c>
      <c r="K68" s="2">
        <v>0.43020578446000002</v>
      </c>
      <c r="L68" s="10">
        <v>665.00198507300001</v>
      </c>
      <c r="M68" s="10">
        <f t="shared" si="19"/>
        <v>2660.0079403198797</v>
      </c>
      <c r="N68" s="10">
        <v>2018</v>
      </c>
      <c r="O68" s="10"/>
      <c r="Q68" s="4" t="s">
        <v>35</v>
      </c>
      <c r="R68" s="10">
        <v>57749</v>
      </c>
      <c r="S68" s="10">
        <v>85544</v>
      </c>
      <c r="T68" s="10">
        <v>84768</v>
      </c>
      <c r="U68" s="10">
        <v>85464</v>
      </c>
      <c r="V68" s="10">
        <v>72916</v>
      </c>
      <c r="W68" s="10">
        <v>72916</v>
      </c>
      <c r="X68" s="10">
        <v>73672</v>
      </c>
      <c r="Y68" s="10">
        <v>71124</v>
      </c>
      <c r="Z68" s="10">
        <v>73124</v>
      </c>
      <c r="AA68" s="10">
        <v>72436</v>
      </c>
      <c r="AB68" s="10">
        <v>749713</v>
      </c>
    </row>
    <row r="69" spans="1:28" x14ac:dyDescent="0.2">
      <c r="A69" s="10" t="s">
        <v>19</v>
      </c>
      <c r="B69" s="10" t="s">
        <v>19</v>
      </c>
      <c r="C69" s="10">
        <v>100</v>
      </c>
      <c r="D69" s="10">
        <v>7</v>
      </c>
      <c r="E69" s="10">
        <v>5446</v>
      </c>
      <c r="F69" s="10">
        <v>21784</v>
      </c>
      <c r="G69" s="10">
        <v>-2.7585000991799999</v>
      </c>
      <c r="H69" s="10">
        <v>1.13399982452</v>
      </c>
      <c r="I69" s="10">
        <v>3.89249992371</v>
      </c>
      <c r="J69" s="2">
        <v>1.8310827849999999E-2</v>
      </c>
      <c r="K69" s="2">
        <v>0.34447593292000001</v>
      </c>
      <c r="L69" s="10">
        <v>99.720768451699996</v>
      </c>
      <c r="M69" s="10">
        <f t="shared" si="19"/>
        <v>398.88307388440001</v>
      </c>
      <c r="N69" s="10">
        <v>2019</v>
      </c>
      <c r="O69" s="10"/>
      <c r="Q69" s="4" t="s">
        <v>45</v>
      </c>
      <c r="R69" s="10">
        <v>1551048</v>
      </c>
      <c r="S69" s="10">
        <v>1588232</v>
      </c>
      <c r="T69" s="10">
        <v>1599704</v>
      </c>
      <c r="U69" s="10">
        <v>1608316</v>
      </c>
      <c r="V69" s="10">
        <v>1608316</v>
      </c>
      <c r="W69" s="10">
        <v>1608316</v>
      </c>
      <c r="X69" s="10">
        <v>1608316</v>
      </c>
      <c r="Y69" s="10">
        <v>1582656</v>
      </c>
      <c r="Z69" s="10">
        <v>1582660</v>
      </c>
      <c r="AA69" s="10">
        <v>1585500</v>
      </c>
      <c r="AB69" s="10">
        <v>15923064</v>
      </c>
    </row>
    <row r="70" spans="1:28" x14ac:dyDescent="0.2">
      <c r="A70" s="10" t="s">
        <v>19</v>
      </c>
      <c r="B70" s="10" t="s">
        <v>19</v>
      </c>
      <c r="C70" s="10">
        <v>100</v>
      </c>
      <c r="D70" s="10">
        <v>6</v>
      </c>
      <c r="E70" s="10">
        <v>3279</v>
      </c>
      <c r="F70" s="10">
        <v>13116</v>
      </c>
      <c r="G70" s="10">
        <v>-0.50419998169000002</v>
      </c>
      <c r="H70" s="10">
        <v>1.0381994247399999</v>
      </c>
      <c r="I70" s="10">
        <v>1.54239940643</v>
      </c>
      <c r="J70" s="2">
        <v>2.5406163539999999E-2</v>
      </c>
      <c r="K70" s="2">
        <v>0.18143520007</v>
      </c>
      <c r="L70" s="10">
        <v>83.306810259800002</v>
      </c>
      <c r="M70" s="10">
        <f t="shared" si="19"/>
        <v>333.22724099063998</v>
      </c>
      <c r="N70" s="10">
        <v>2020</v>
      </c>
      <c r="O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x14ac:dyDescent="0.2">
      <c r="A71" s="10" t="s">
        <v>36</v>
      </c>
      <c r="B71" s="10" t="s">
        <v>19</v>
      </c>
      <c r="C71" s="10">
        <v>100</v>
      </c>
      <c r="D71" s="10">
        <v>8</v>
      </c>
      <c r="E71" s="10">
        <v>2545</v>
      </c>
      <c r="F71" s="10">
        <v>10180</v>
      </c>
      <c r="G71" s="10">
        <v>-3.8503432273899998</v>
      </c>
      <c r="H71" s="10">
        <v>1.78856992722</v>
      </c>
      <c r="I71" s="10">
        <v>5.6389131546</v>
      </c>
      <c r="J71" s="2">
        <v>0.2816707597</v>
      </c>
      <c r="K71" s="2">
        <v>0.84345988029999996</v>
      </c>
      <c r="L71" s="10">
        <v>716.85208344499995</v>
      </c>
      <c r="M71" s="10">
        <f t="shared" si="19"/>
        <v>2867.4083337460002</v>
      </c>
      <c r="N71" s="10">
        <v>2012</v>
      </c>
      <c r="O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x14ac:dyDescent="0.2">
      <c r="A72" s="10" t="s">
        <v>36</v>
      </c>
      <c r="B72" s="10" t="s">
        <v>19</v>
      </c>
      <c r="C72" s="10">
        <v>100</v>
      </c>
      <c r="D72" s="10">
        <v>8</v>
      </c>
      <c r="E72" s="10">
        <v>615</v>
      </c>
      <c r="F72" s="10">
        <v>2460</v>
      </c>
      <c r="G72" s="10">
        <v>-0.57789373397999999</v>
      </c>
      <c r="H72" s="10">
        <v>0.89636373520000001</v>
      </c>
      <c r="I72" s="10">
        <v>1.4742574691799999</v>
      </c>
      <c r="J72" s="2">
        <v>0.30867056807999999</v>
      </c>
      <c r="K72" s="2">
        <v>0.19209845222999999</v>
      </c>
      <c r="L72" s="10">
        <v>189.83239936800001</v>
      </c>
      <c r="M72" s="10">
        <f t="shared" si="19"/>
        <v>759.32959747680002</v>
      </c>
      <c r="N72" s="10">
        <v>2013</v>
      </c>
      <c r="O72" s="10"/>
      <c r="Q72" s="3" t="s">
        <v>50</v>
      </c>
      <c r="R72" s="5" t="s">
        <v>46</v>
      </c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x14ac:dyDescent="0.2">
      <c r="A73" s="10" t="s">
        <v>36</v>
      </c>
      <c r="B73" s="10" t="s">
        <v>19</v>
      </c>
      <c r="C73" s="10">
        <v>100</v>
      </c>
      <c r="D73" s="10">
        <v>8</v>
      </c>
      <c r="E73" s="10">
        <v>625</v>
      </c>
      <c r="F73" s="10">
        <v>2500</v>
      </c>
      <c r="G73" s="10">
        <v>-8.9999675749999994E-2</v>
      </c>
      <c r="H73" s="10">
        <v>1.26999998093</v>
      </c>
      <c r="I73" s="10">
        <v>1.3599996566799999</v>
      </c>
      <c r="J73" s="2">
        <v>0.30441599655000001</v>
      </c>
      <c r="K73" s="2">
        <v>0.14211325261999999</v>
      </c>
      <c r="L73" s="10">
        <v>190.25999784499999</v>
      </c>
      <c r="M73" s="10">
        <f t="shared" si="19"/>
        <v>761.039991375</v>
      </c>
      <c r="N73" s="10">
        <v>2014</v>
      </c>
      <c r="O73" s="10"/>
      <c r="Q73" s="3" t="s">
        <v>44</v>
      </c>
      <c r="R73" s="10">
        <v>2011</v>
      </c>
      <c r="S73" s="10">
        <v>2012</v>
      </c>
      <c r="T73" s="10">
        <v>2013</v>
      </c>
      <c r="U73" s="10">
        <v>2014</v>
      </c>
      <c r="V73" s="10">
        <v>2015</v>
      </c>
      <c r="W73" s="10">
        <v>2016</v>
      </c>
      <c r="X73" s="10">
        <v>2017</v>
      </c>
      <c r="Y73" s="10">
        <v>2018</v>
      </c>
      <c r="Z73" s="10">
        <v>2019</v>
      </c>
      <c r="AA73" s="10">
        <v>2020</v>
      </c>
      <c r="AB73" s="10" t="s">
        <v>45</v>
      </c>
    </row>
    <row r="74" spans="1:28" x14ac:dyDescent="0.2">
      <c r="A74" s="10" t="s">
        <v>36</v>
      </c>
      <c r="B74" s="10" t="s">
        <v>19</v>
      </c>
      <c r="C74" s="10">
        <v>100</v>
      </c>
      <c r="D74" s="10">
        <v>8</v>
      </c>
      <c r="E74" s="10">
        <v>530</v>
      </c>
      <c r="F74" s="10">
        <v>2120</v>
      </c>
      <c r="G74" s="10">
        <v>-0.59000015259000005</v>
      </c>
      <c r="H74" s="10">
        <v>0.90000009537000003</v>
      </c>
      <c r="I74" s="10">
        <v>1.4900002479600001</v>
      </c>
      <c r="J74" s="2">
        <v>0.35626415937</v>
      </c>
      <c r="K74" s="2">
        <v>0.18867466467999999</v>
      </c>
      <c r="L74" s="10">
        <v>188.820004463</v>
      </c>
      <c r="M74" s="10">
        <f t="shared" si="19"/>
        <v>755.28001786439995</v>
      </c>
      <c r="N74" s="10">
        <v>2015</v>
      </c>
      <c r="O74" s="10"/>
      <c r="Q74" s="4" t="s">
        <v>56</v>
      </c>
      <c r="R74" s="10">
        <v>6744.2300000023333</v>
      </c>
      <c r="S74" s="10">
        <v>31835.572765683919</v>
      </c>
      <c r="T74" s="10">
        <v>32777.070505185082</v>
      </c>
      <c r="U74" s="10">
        <v>22218.360490711399</v>
      </c>
      <c r="V74" s="10">
        <v>35032.999730502685</v>
      </c>
      <c r="W74" s="10">
        <v>51201.160482832114</v>
      </c>
      <c r="X74" s="10">
        <v>17581.070423886038</v>
      </c>
      <c r="Y74" s="10">
        <v>35426.158168253802</v>
      </c>
      <c r="Z74" s="10">
        <v>19955.642390982241</v>
      </c>
      <c r="AA74" s="10">
        <v>10494.90726919808</v>
      </c>
      <c r="AB74" s="10">
        <v>263267.17222723772</v>
      </c>
    </row>
    <row r="75" spans="1:28" x14ac:dyDescent="0.2">
      <c r="A75" s="10" t="s">
        <v>36</v>
      </c>
      <c r="B75" s="10" t="s">
        <v>19</v>
      </c>
      <c r="C75" s="10">
        <v>100</v>
      </c>
      <c r="D75" s="10">
        <v>8</v>
      </c>
      <c r="E75" s="10">
        <v>850</v>
      </c>
      <c r="F75" s="10">
        <v>3400</v>
      </c>
      <c r="G75" s="10">
        <v>-0.19999980927</v>
      </c>
      <c r="H75" s="10">
        <v>0.81999969482000001</v>
      </c>
      <c r="I75" s="10">
        <v>1.0199995040900001</v>
      </c>
      <c r="J75" s="2">
        <v>0.32314117376000001</v>
      </c>
      <c r="K75" s="2">
        <v>0.15604566655999999</v>
      </c>
      <c r="L75" s="10">
        <v>274.66999769199998</v>
      </c>
      <c r="M75" s="10">
        <f t="shared" si="19"/>
        <v>1098.679990784</v>
      </c>
      <c r="N75" s="10">
        <v>2016</v>
      </c>
      <c r="O75" s="10"/>
      <c r="Q75" s="4" t="s">
        <v>57</v>
      </c>
      <c r="R75" s="10">
        <v>-3315.0500000015168</v>
      </c>
      <c r="S75" s="10">
        <v>2171.4703025317999</v>
      </c>
      <c r="T75" s="10">
        <v>2118.6499641054002</v>
      </c>
      <c r="U75" s="10">
        <v>730.87980951359998</v>
      </c>
      <c r="V75" s="10">
        <v>-304.24002830527996</v>
      </c>
      <c r="W75" s="10">
        <v>4554.9600650115999</v>
      </c>
      <c r="X75" s="10">
        <v>4187.3400555408398</v>
      </c>
      <c r="Y75" s="10">
        <v>1982.13122646948</v>
      </c>
      <c r="Z75" s="10">
        <v>6639.9671281527999</v>
      </c>
      <c r="AA75" s="10">
        <v>140.96798398640001</v>
      </c>
      <c r="AB75" s="10">
        <v>18907.076507005124</v>
      </c>
    </row>
    <row r="76" spans="1:28" x14ac:dyDescent="0.2">
      <c r="A76" s="10" t="s">
        <v>36</v>
      </c>
      <c r="B76" s="10" t="s">
        <v>19</v>
      </c>
      <c r="C76" s="10">
        <v>100</v>
      </c>
      <c r="D76" s="10">
        <v>8</v>
      </c>
      <c r="E76" s="10">
        <v>694</v>
      </c>
      <c r="F76" s="10">
        <v>2776</v>
      </c>
      <c r="G76" s="10">
        <v>-0.59999990462999997</v>
      </c>
      <c r="H76" s="10">
        <v>1.0199995040900001</v>
      </c>
      <c r="I76" s="10">
        <v>1.61999940872</v>
      </c>
      <c r="J76" s="2">
        <v>0.22381843475999999</v>
      </c>
      <c r="K76" s="2">
        <v>0.19301707956</v>
      </c>
      <c r="L76" s="10">
        <v>155.32999372500001</v>
      </c>
      <c r="M76" s="10">
        <f t="shared" si="19"/>
        <v>621.31997489375999</v>
      </c>
      <c r="N76" s="10">
        <v>2017</v>
      </c>
      <c r="O76" s="10"/>
      <c r="Q76" s="4" t="s">
        <v>58</v>
      </c>
      <c r="R76" s="10">
        <v>-1163.7500000005512</v>
      </c>
      <c r="S76" s="10">
        <v>1.0806920693999995</v>
      </c>
      <c r="T76" s="10">
        <v>2265.7774600942803</v>
      </c>
      <c r="U76" s="10">
        <v>2022.3596027251201</v>
      </c>
      <c r="V76" s="10">
        <v>-2796.4003567350401</v>
      </c>
      <c r="W76" s="10">
        <v>706.15943106372015</v>
      </c>
      <c r="X76" s="10">
        <v>4432.3602626756001</v>
      </c>
      <c r="Y76" s="10">
        <v>-2375.0332002872401</v>
      </c>
      <c r="Z76" s="10">
        <v>3359.11274685628</v>
      </c>
      <c r="AA76" s="10">
        <v>-746.99799175396004</v>
      </c>
      <c r="AB76" s="10">
        <v>5704.6686467076088</v>
      </c>
    </row>
    <row r="77" spans="1:28" x14ac:dyDescent="0.2">
      <c r="A77" s="10" t="s">
        <v>36</v>
      </c>
      <c r="B77" s="10" t="s">
        <v>19</v>
      </c>
      <c r="C77" s="10">
        <v>100</v>
      </c>
      <c r="D77" s="10">
        <v>8</v>
      </c>
      <c r="E77" s="10">
        <v>572</v>
      </c>
      <c r="F77" s="10">
        <v>2288</v>
      </c>
      <c r="G77" s="10">
        <v>-0.22000026703</v>
      </c>
      <c r="H77" s="10">
        <v>1.1820001602200001</v>
      </c>
      <c r="I77" s="10">
        <v>1.40200042725</v>
      </c>
      <c r="J77" s="2">
        <v>0.34995280028999998</v>
      </c>
      <c r="K77" s="2">
        <v>0.20045686759</v>
      </c>
      <c r="L77" s="10">
        <v>200.173001766</v>
      </c>
      <c r="M77" s="10">
        <f t="shared" si="19"/>
        <v>800.6920070635199</v>
      </c>
      <c r="N77" s="10">
        <v>2018</v>
      </c>
      <c r="O77" s="10"/>
      <c r="Q77" s="4" t="s">
        <v>19</v>
      </c>
      <c r="R77" s="10">
        <v>4119.0899999903822</v>
      </c>
      <c r="S77" s="10">
        <v>17252.740774337839</v>
      </c>
      <c r="T77" s="10">
        <v>1604.15182884516</v>
      </c>
      <c r="U77" s="10">
        <v>1680.3998794730401</v>
      </c>
      <c r="V77" s="10">
        <v>10312.200045014401</v>
      </c>
      <c r="W77" s="10">
        <v>3985.5085010215998</v>
      </c>
      <c r="X77" s="10">
        <v>476.20784617712002</v>
      </c>
      <c r="Y77" s="10">
        <v>2839.1400022841199</v>
      </c>
      <c r="Z77" s="10">
        <v>427.96387250159995</v>
      </c>
      <c r="AA77" s="10">
        <v>-34.063138546720019</v>
      </c>
      <c r="AB77" s="10">
        <v>42663.339611098541</v>
      </c>
    </row>
    <row r="78" spans="1:28" x14ac:dyDescent="0.2">
      <c r="A78" s="10" t="s">
        <v>36</v>
      </c>
      <c r="B78" s="10" t="s">
        <v>19</v>
      </c>
      <c r="C78" s="10">
        <v>100</v>
      </c>
      <c r="D78" s="10">
        <v>8</v>
      </c>
      <c r="E78" s="10">
        <v>377</v>
      </c>
      <c r="F78" s="10">
        <v>1508</v>
      </c>
      <c r="G78" s="10">
        <v>-0.70339965820000006</v>
      </c>
      <c r="H78" s="10">
        <v>1.0139999389600001</v>
      </c>
      <c r="I78" s="10">
        <v>1.71739959717</v>
      </c>
      <c r="J78" s="2">
        <v>0.21895427349999999</v>
      </c>
      <c r="K78" s="2">
        <v>0.20972208846000001</v>
      </c>
      <c r="L78" s="10">
        <v>82.545761108400001</v>
      </c>
      <c r="M78" s="10">
        <f t="shared" si="19"/>
        <v>330.18304443799997</v>
      </c>
      <c r="N78" s="10">
        <v>2019</v>
      </c>
      <c r="O78" s="10"/>
      <c r="Q78" s="4" t="s">
        <v>59</v>
      </c>
      <c r="R78" s="10">
        <v>1139902.989999173</v>
      </c>
      <c r="S78" s="10">
        <v>97518.497695172744</v>
      </c>
      <c r="T78" s="10">
        <v>15084.736453193962</v>
      </c>
      <c r="U78" s="10">
        <v>-6579.9518824505212</v>
      </c>
      <c r="V78" s="10">
        <v>6357.4001027384802</v>
      </c>
      <c r="W78" s="10">
        <v>3096.6801656089601</v>
      </c>
      <c r="X78" s="10">
        <v>7490.5611676320405</v>
      </c>
      <c r="Y78" s="10">
        <v>-253.21151342595999</v>
      </c>
      <c r="Z78" s="10">
        <v>9689.2474500033604</v>
      </c>
      <c r="AA78" s="10">
        <v>-1660.0886949190001</v>
      </c>
      <c r="AB78" s="10">
        <v>1270646.860942727</v>
      </c>
    </row>
    <row r="79" spans="1:28" x14ac:dyDescent="0.2">
      <c r="A79" s="10" t="s">
        <v>36</v>
      </c>
      <c r="B79" s="10" t="s">
        <v>19</v>
      </c>
      <c r="C79" s="10">
        <v>100</v>
      </c>
      <c r="D79" s="10">
        <v>7</v>
      </c>
      <c r="E79" s="10">
        <v>52</v>
      </c>
      <c r="F79" s="10">
        <v>208</v>
      </c>
      <c r="G79" s="10">
        <v>-0.2137002945</v>
      </c>
      <c r="H79" s="10">
        <v>0.39120006560999998</v>
      </c>
      <c r="I79" s="10">
        <v>0.60490036011000003</v>
      </c>
      <c r="J79" s="2">
        <v>7.9205815609999994E-2</v>
      </c>
      <c r="K79" s="2">
        <v>0.13776945667000001</v>
      </c>
      <c r="L79" s="10">
        <v>4.1187024116500002</v>
      </c>
      <c r="M79" s="10">
        <f t="shared" si="19"/>
        <v>16.474809646879997</v>
      </c>
      <c r="N79" s="10">
        <v>2020</v>
      </c>
      <c r="O79" s="10"/>
      <c r="Q79" s="4" t="s">
        <v>60</v>
      </c>
      <c r="R79" s="10">
        <v>611.53999999861981</v>
      </c>
      <c r="S79" s="10">
        <v>-2804.30879306408</v>
      </c>
      <c r="T79" s="10">
        <v>-593.43064009832005</v>
      </c>
      <c r="U79" s="10">
        <v>-826.1601915322799</v>
      </c>
      <c r="V79" s="10">
        <v>769.20021180879996</v>
      </c>
      <c r="W79" s="10">
        <v>-22.02379037491994</v>
      </c>
      <c r="X79" s="10">
        <v>8860.6000063584397</v>
      </c>
      <c r="Y79" s="10">
        <v>-1120.2599451900001</v>
      </c>
      <c r="Z79" s="10">
        <v>7374.5530663006793</v>
      </c>
      <c r="AA79" s="10">
        <v>-505.21748208767985</v>
      </c>
      <c r="AB79" s="10">
        <v>11744.492442119259</v>
      </c>
    </row>
    <row r="80" spans="1:28" x14ac:dyDescent="0.2">
      <c r="A80" s="10" t="s">
        <v>20</v>
      </c>
      <c r="B80" s="10" t="s">
        <v>59</v>
      </c>
      <c r="C80" s="10">
        <v>50</v>
      </c>
      <c r="D80" s="10">
        <v>8</v>
      </c>
      <c r="E80" s="10">
        <v>16263</v>
      </c>
      <c r="F80" s="10">
        <v>16263</v>
      </c>
      <c r="G80" s="10">
        <v>-53</v>
      </c>
      <c r="H80" s="10">
        <v>26</v>
      </c>
      <c r="I80" s="10">
        <v>79</v>
      </c>
      <c r="J80" s="2">
        <v>9.0598290598300005E-3</v>
      </c>
      <c r="K80" s="2">
        <v>4.2359631281599999</v>
      </c>
      <c r="L80" s="10">
        <v>14734</v>
      </c>
      <c r="M80" s="10">
        <f t="shared" si="19"/>
        <v>147.34000000001529</v>
      </c>
      <c r="N80" s="10">
        <v>2011</v>
      </c>
      <c r="O80" s="10"/>
      <c r="Q80" s="4" t="s">
        <v>61</v>
      </c>
      <c r="R80" s="10">
        <v>-1179.9700000001822</v>
      </c>
      <c r="S80" s="10">
        <v>-16544.416671854917</v>
      </c>
      <c r="T80" s="10">
        <v>13071.58580587848</v>
      </c>
      <c r="U80" s="10">
        <v>-7405.1339332223197</v>
      </c>
      <c r="V80" s="10">
        <v>-5893.8388438398006</v>
      </c>
      <c r="W80" s="10">
        <v>2323.1486681984002</v>
      </c>
      <c r="X80" s="10">
        <v>49179.160613808002</v>
      </c>
      <c r="Y80" s="10">
        <v>-67476.66385666751</v>
      </c>
      <c r="Z80" s="10">
        <v>36395.274501037682</v>
      </c>
      <c r="AA80" s="10">
        <v>-21421.468300676639</v>
      </c>
      <c r="AB80" s="10">
        <v>-18952.322017338807</v>
      </c>
    </row>
    <row r="81" spans="1:28" x14ac:dyDescent="0.2">
      <c r="A81" s="10" t="s">
        <v>20</v>
      </c>
      <c r="B81" s="10" t="s">
        <v>59</v>
      </c>
      <c r="C81" s="10">
        <v>50</v>
      </c>
      <c r="D81" s="10">
        <v>9</v>
      </c>
      <c r="E81" s="10">
        <v>5922</v>
      </c>
      <c r="F81" s="10">
        <v>23688</v>
      </c>
      <c r="G81" s="10">
        <v>-0.78144741058</v>
      </c>
      <c r="H81" s="10">
        <v>1.4809923171999999</v>
      </c>
      <c r="I81" s="10">
        <v>2.2624397277799999</v>
      </c>
      <c r="J81" s="2">
        <v>6.8176762269999996E-2</v>
      </c>
      <c r="K81" s="2">
        <v>0.27923466046000001</v>
      </c>
      <c r="L81" s="10">
        <v>403.742786169</v>
      </c>
      <c r="M81" s="10">
        <f t="shared" si="19"/>
        <v>1614.9711446517599</v>
      </c>
      <c r="N81" s="10">
        <v>2012</v>
      </c>
      <c r="O81" s="10"/>
      <c r="Q81" s="4" t="s">
        <v>62</v>
      </c>
      <c r="R81" s="10"/>
      <c r="S81" s="10"/>
      <c r="T81" s="10"/>
      <c r="U81" s="10">
        <v>19.21500253764</v>
      </c>
      <c r="V81" s="10">
        <v>-14.200000763</v>
      </c>
      <c r="W81" s="10"/>
      <c r="X81" s="10"/>
      <c r="Y81" s="10">
        <v>-7.1879987713600002</v>
      </c>
      <c r="Z81" s="10"/>
      <c r="AA81" s="10">
        <v>-10.280000209600001</v>
      </c>
      <c r="AB81" s="10">
        <v>-12.452997206320001</v>
      </c>
    </row>
    <row r="82" spans="1:28" x14ac:dyDescent="0.2">
      <c r="A82" s="10" t="s">
        <v>20</v>
      </c>
      <c r="B82" s="10" t="s">
        <v>59</v>
      </c>
      <c r="C82" s="10">
        <v>50</v>
      </c>
      <c r="D82" s="10">
        <v>9</v>
      </c>
      <c r="E82" s="10">
        <v>5550</v>
      </c>
      <c r="F82" s="10">
        <v>22200</v>
      </c>
      <c r="G82" s="10">
        <v>-1.0510215759299999</v>
      </c>
      <c r="H82" s="10">
        <v>0.68419456481999996</v>
      </c>
      <c r="I82" s="10">
        <v>1.73521614075</v>
      </c>
      <c r="J82" s="2">
        <v>-1.9446015319999999E-2</v>
      </c>
      <c r="K82" s="2">
        <v>0.12542759114999999</v>
      </c>
      <c r="L82" s="10">
        <v>-107.925384998</v>
      </c>
      <c r="M82" s="10">
        <f t="shared" si="19"/>
        <v>-431.701540104</v>
      </c>
      <c r="N82" s="10">
        <v>2013</v>
      </c>
      <c r="O82" s="10"/>
      <c r="Q82" s="4" t="s">
        <v>35</v>
      </c>
      <c r="R82" s="10">
        <v>9153.500000004824</v>
      </c>
      <c r="S82" s="10">
        <v>12333.490674780562</v>
      </c>
      <c r="T82" s="10">
        <v>2123.35650224448</v>
      </c>
      <c r="U82" s="10">
        <v>-1498.3741560268797</v>
      </c>
      <c r="V82" s="10">
        <v>915.81961744468003</v>
      </c>
      <c r="W82" s="10">
        <v>-807.22323814743993</v>
      </c>
      <c r="X82" s="10">
        <v>4327.3967799940801</v>
      </c>
      <c r="Y82" s="10">
        <v>-3949.10731603464</v>
      </c>
      <c r="Z82" s="10">
        <v>1358.0049054512799</v>
      </c>
      <c r="AA82" s="10">
        <v>-2156.3660652060803</v>
      </c>
      <c r="AB82" s="10">
        <v>21800.497704504865</v>
      </c>
    </row>
    <row r="83" spans="1:28" x14ac:dyDescent="0.2">
      <c r="A83" s="10" t="s">
        <v>20</v>
      </c>
      <c r="B83" s="10" t="s">
        <v>59</v>
      </c>
      <c r="C83" s="10">
        <v>50</v>
      </c>
      <c r="D83" s="10">
        <v>9</v>
      </c>
      <c r="E83" s="10">
        <v>15980</v>
      </c>
      <c r="F83" s="10">
        <v>63920</v>
      </c>
      <c r="G83" s="10">
        <v>-1.9799995422400001</v>
      </c>
      <c r="H83" s="10">
        <v>0.67999982833999995</v>
      </c>
      <c r="I83" s="10">
        <v>2.65999937057</v>
      </c>
      <c r="J83" s="2">
        <v>-0.12703332001000001</v>
      </c>
      <c r="K83" s="2">
        <v>0.16786312073000001</v>
      </c>
      <c r="L83" s="10">
        <v>-2029.9924538099999</v>
      </c>
      <c r="M83" s="10">
        <f t="shared" si="19"/>
        <v>-8119.9698150392005</v>
      </c>
      <c r="N83" s="10">
        <v>2014</v>
      </c>
      <c r="O83" s="10"/>
      <c r="Q83" s="4" t="s">
        <v>45</v>
      </c>
      <c r="R83" s="10">
        <v>1154872.579999167</v>
      </c>
      <c r="S83" s="10">
        <v>141764.12743965728</v>
      </c>
      <c r="T83" s="10">
        <v>68451.89787944853</v>
      </c>
      <c r="U83" s="10">
        <v>10361.594621728798</v>
      </c>
      <c r="V83" s="10">
        <v>44378.940477865923</v>
      </c>
      <c r="W83" s="10">
        <v>65038.370285214034</v>
      </c>
      <c r="X83" s="10">
        <v>96534.697156072158</v>
      </c>
      <c r="Y83" s="10">
        <v>-34934.034433369306</v>
      </c>
      <c r="Z83" s="10">
        <v>85199.766061285918</v>
      </c>
      <c r="AA83" s="10">
        <v>-15898.606420215201</v>
      </c>
      <c r="AB83" s="10">
        <v>1615769.3330668549</v>
      </c>
    </row>
    <row r="84" spans="1:28" x14ac:dyDescent="0.2">
      <c r="A84" s="10" t="s">
        <v>20</v>
      </c>
      <c r="B84" s="10" t="s">
        <v>59</v>
      </c>
      <c r="C84" s="10">
        <v>50</v>
      </c>
      <c r="D84" s="10">
        <v>9</v>
      </c>
      <c r="E84" s="10">
        <v>8575</v>
      </c>
      <c r="F84" s="10">
        <v>34300</v>
      </c>
      <c r="G84" s="10">
        <v>-0.47999954224000002</v>
      </c>
      <c r="H84" s="10">
        <v>0.55000019073999995</v>
      </c>
      <c r="I84" s="10">
        <v>1.0299997329699999</v>
      </c>
      <c r="J84" s="2">
        <v>6.0897971199999996E-3</v>
      </c>
      <c r="K84" s="2">
        <v>5.129096105E-2</v>
      </c>
      <c r="L84" s="10">
        <v>52.2200102806</v>
      </c>
      <c r="M84" s="10">
        <f t="shared" si="19"/>
        <v>208.880041216</v>
      </c>
      <c r="N84" s="10">
        <v>2015</v>
      </c>
      <c r="O84" s="10"/>
      <c r="Q84"/>
      <c r="R84"/>
      <c r="S84"/>
      <c r="T84"/>
      <c r="U84"/>
      <c r="V84"/>
      <c r="W84"/>
      <c r="X84"/>
      <c r="Y84"/>
      <c r="Z84"/>
      <c r="AA84"/>
      <c r="AB84"/>
    </row>
    <row r="85" spans="1:28" x14ac:dyDescent="0.2">
      <c r="A85" s="10" t="s">
        <v>20</v>
      </c>
      <c r="B85" s="10" t="s">
        <v>59</v>
      </c>
      <c r="C85" s="10">
        <v>50</v>
      </c>
      <c r="D85" s="10">
        <v>9</v>
      </c>
      <c r="E85" s="10">
        <v>1772</v>
      </c>
      <c r="F85" s="10">
        <v>7088</v>
      </c>
      <c r="G85" s="10">
        <v>-0.25999975204999998</v>
      </c>
      <c r="H85" s="10">
        <v>0.25</v>
      </c>
      <c r="I85" s="10">
        <v>0.50999975205000003</v>
      </c>
      <c r="J85" s="2">
        <v>-9.7008998699999998E-3</v>
      </c>
      <c r="K85" s="2">
        <v>4.6048972399999999E-2</v>
      </c>
      <c r="L85" s="10">
        <v>-17.1899945736</v>
      </c>
      <c r="M85" s="10">
        <f t="shared" si="19"/>
        <v>-68.759978278559998</v>
      </c>
      <c r="N85" s="10">
        <v>2016</v>
      </c>
      <c r="O85" s="10"/>
      <c r="Q85"/>
      <c r="R85"/>
      <c r="S85"/>
      <c r="T85"/>
      <c r="U85"/>
      <c r="V85"/>
      <c r="W85"/>
      <c r="X85"/>
      <c r="Y85"/>
      <c r="Z85"/>
      <c r="AA85"/>
      <c r="AB85"/>
    </row>
    <row r="86" spans="1:28" x14ac:dyDescent="0.2">
      <c r="A86" s="10" t="s">
        <v>20</v>
      </c>
      <c r="B86" s="10" t="s">
        <v>59</v>
      </c>
      <c r="C86" s="10">
        <v>50</v>
      </c>
      <c r="D86" s="10">
        <v>9</v>
      </c>
      <c r="E86" s="10">
        <v>1063</v>
      </c>
      <c r="F86" s="10">
        <v>4252</v>
      </c>
      <c r="G86" s="10">
        <v>-0.26999998092999999</v>
      </c>
      <c r="H86" s="10">
        <v>0.28999996184999999</v>
      </c>
      <c r="I86" s="10">
        <v>0.55999994277999998</v>
      </c>
      <c r="J86" s="2">
        <v>5.5352755349999998E-2</v>
      </c>
      <c r="K86" s="2">
        <v>6.6494264720000001E-2</v>
      </c>
      <c r="L86" s="10">
        <v>58.839978933300003</v>
      </c>
      <c r="M86" s="10">
        <f t="shared" si="19"/>
        <v>235.3599157482</v>
      </c>
      <c r="N86" s="10">
        <v>2017</v>
      </c>
      <c r="O86" s="10"/>
      <c r="Q86"/>
      <c r="R86"/>
      <c r="S86"/>
      <c r="T86"/>
      <c r="U86"/>
      <c r="V86"/>
      <c r="W86"/>
      <c r="X86"/>
      <c r="Y86"/>
      <c r="Z86"/>
      <c r="AA86"/>
      <c r="AB86"/>
    </row>
    <row r="87" spans="1:28" x14ac:dyDescent="0.2">
      <c r="A87" s="10" t="s">
        <v>20</v>
      </c>
      <c r="B87" s="10" t="s">
        <v>59</v>
      </c>
      <c r="C87" s="10">
        <v>50</v>
      </c>
      <c r="D87" s="10">
        <v>9</v>
      </c>
      <c r="E87" s="10">
        <v>389</v>
      </c>
      <c r="F87" s="10">
        <v>1556</v>
      </c>
      <c r="G87" s="10">
        <v>-0.40299987792999997</v>
      </c>
      <c r="H87" s="10">
        <v>0.13700008391999999</v>
      </c>
      <c r="I87" s="10">
        <v>0.53999996184999999</v>
      </c>
      <c r="J87" s="2">
        <v>-1.2205692670000001E-2</v>
      </c>
      <c r="K87" s="2">
        <v>5.5656893839999999E-2</v>
      </c>
      <c r="L87" s="10">
        <v>-4.7480144500700003</v>
      </c>
      <c r="M87" s="10">
        <f t="shared" si="19"/>
        <v>-18.992057794520001</v>
      </c>
      <c r="N87" s="10">
        <v>2018</v>
      </c>
      <c r="O87" s="10"/>
      <c r="Q87"/>
      <c r="R87"/>
      <c r="S87"/>
      <c r="T87"/>
      <c r="U87"/>
      <c r="V87"/>
      <c r="W87"/>
      <c r="X87"/>
      <c r="Y87"/>
      <c r="Z87"/>
      <c r="AA87"/>
      <c r="AB87"/>
    </row>
    <row r="88" spans="1:28" x14ac:dyDescent="0.2">
      <c r="A88" s="10" t="s">
        <v>20</v>
      </c>
      <c r="B88" s="10" t="s">
        <v>59</v>
      </c>
      <c r="C88" s="10">
        <v>50</v>
      </c>
      <c r="D88" s="10">
        <v>9</v>
      </c>
      <c r="E88" s="10">
        <v>620</v>
      </c>
      <c r="F88" s="10">
        <v>2480</v>
      </c>
      <c r="G88" s="10">
        <v>-0.18569946289</v>
      </c>
      <c r="H88" s="10">
        <v>0.40839958190999998</v>
      </c>
      <c r="I88" s="10">
        <v>0.59409904479999998</v>
      </c>
      <c r="J88" s="2">
        <v>4.8564795499999999E-3</v>
      </c>
      <c r="K88" s="2">
        <v>4.0614408169999998E-2</v>
      </c>
      <c r="L88" s="10">
        <v>3.0110173225399999</v>
      </c>
      <c r="M88" s="10">
        <f t="shared" si="19"/>
        <v>12.044069283999999</v>
      </c>
      <c r="N88" s="10">
        <v>2019</v>
      </c>
      <c r="O88" s="10"/>
      <c r="Q88"/>
      <c r="R88"/>
      <c r="S88"/>
      <c r="T88"/>
      <c r="U88"/>
      <c r="V88"/>
      <c r="W88"/>
      <c r="X88"/>
      <c r="Y88"/>
      <c r="Z88"/>
      <c r="AA88"/>
      <c r="AB88"/>
    </row>
    <row r="89" spans="1:28" x14ac:dyDescent="0.2">
      <c r="A89" s="10" t="s">
        <v>20</v>
      </c>
      <c r="B89" s="10" t="s">
        <v>59</v>
      </c>
      <c r="C89" s="10">
        <v>50</v>
      </c>
      <c r="D89" s="10">
        <v>8</v>
      </c>
      <c r="E89" s="10">
        <v>144</v>
      </c>
      <c r="F89" s="10">
        <v>576</v>
      </c>
      <c r="G89" s="10">
        <v>-0.12720012664999999</v>
      </c>
      <c r="H89" s="10">
        <v>3.6700248720000002E-2</v>
      </c>
      <c r="I89" s="10">
        <v>0.16390037536999999</v>
      </c>
      <c r="J89" s="2">
        <v>-2.885976765E-2</v>
      </c>
      <c r="K89" s="2">
        <v>2.0757211269999999E-2</v>
      </c>
      <c r="L89" s="10">
        <v>-4.1558065414399996</v>
      </c>
      <c r="M89" s="10">
        <f t="shared" si="19"/>
        <v>-16.623226166399999</v>
      </c>
      <c r="N89" s="10">
        <v>2020</v>
      </c>
      <c r="O89" s="10"/>
      <c r="Q89"/>
      <c r="R89"/>
      <c r="S89"/>
      <c r="T89"/>
      <c r="U89"/>
      <c r="V89"/>
      <c r="W89"/>
      <c r="X89"/>
      <c r="Y89"/>
      <c r="Z89"/>
      <c r="AA89"/>
      <c r="AB89"/>
    </row>
    <row r="90" spans="1:28" x14ac:dyDescent="0.2">
      <c r="A90" s="10" t="s">
        <v>21</v>
      </c>
      <c r="B90" s="10" t="s">
        <v>59</v>
      </c>
      <c r="C90" s="10">
        <v>60</v>
      </c>
      <c r="D90" s="10">
        <v>9</v>
      </c>
      <c r="E90" s="10">
        <v>2940</v>
      </c>
      <c r="F90" s="10">
        <v>2940</v>
      </c>
      <c r="G90" s="10">
        <v>-34</v>
      </c>
      <c r="H90" s="10">
        <v>23</v>
      </c>
      <c r="I90" s="10">
        <v>57</v>
      </c>
      <c r="J90" s="2">
        <v>1.5646258503399998E-2</v>
      </c>
      <c r="K90" s="2">
        <v>3.5992592344699998</v>
      </c>
      <c r="L90" s="10">
        <v>4600</v>
      </c>
      <c r="M90" s="10">
        <f t="shared" si="19"/>
        <v>45.999999999995993</v>
      </c>
      <c r="N90" s="10">
        <v>2011</v>
      </c>
      <c r="O90" s="10"/>
      <c r="Q90"/>
      <c r="R90"/>
      <c r="S90"/>
      <c r="T90"/>
      <c r="U90"/>
      <c r="V90"/>
      <c r="W90"/>
      <c r="X90"/>
      <c r="Y90"/>
      <c r="Z90"/>
      <c r="AA90"/>
      <c r="AB90"/>
    </row>
    <row r="91" spans="1:28" x14ac:dyDescent="0.2">
      <c r="A91" s="10" t="s">
        <v>21</v>
      </c>
      <c r="B91" s="10" t="s">
        <v>59</v>
      </c>
      <c r="C91" s="10">
        <v>60</v>
      </c>
      <c r="D91" s="10">
        <v>10</v>
      </c>
      <c r="E91" s="10">
        <v>881</v>
      </c>
      <c r="F91" s="10">
        <v>3524</v>
      </c>
      <c r="G91" s="10">
        <v>-0.82476711273000003</v>
      </c>
      <c r="H91" s="10">
        <v>0.51628398895000005</v>
      </c>
      <c r="I91" s="10">
        <v>1.34105110168</v>
      </c>
      <c r="J91" s="2">
        <v>-3.7698559E-2</v>
      </c>
      <c r="K91" s="2">
        <v>0.12874300558999999</v>
      </c>
      <c r="L91" s="10">
        <v>-33.2124304771</v>
      </c>
      <c r="M91" s="10">
        <f t="shared" si="19"/>
        <v>-132.84972191599999</v>
      </c>
      <c r="N91" s="10">
        <v>2012</v>
      </c>
      <c r="O91" s="10"/>
      <c r="Q91"/>
      <c r="R91"/>
      <c r="S91"/>
      <c r="T91"/>
      <c r="U91"/>
      <c r="V91"/>
      <c r="W91"/>
      <c r="X91"/>
      <c r="Y91"/>
      <c r="Z91"/>
      <c r="AA91"/>
      <c r="AB91"/>
    </row>
    <row r="92" spans="1:28" x14ac:dyDescent="0.2">
      <c r="A92" s="10" t="s">
        <v>21</v>
      </c>
      <c r="B92" s="10" t="s">
        <v>59</v>
      </c>
      <c r="C92" s="10">
        <v>60</v>
      </c>
      <c r="D92" s="10">
        <v>10</v>
      </c>
      <c r="E92" s="10">
        <v>532</v>
      </c>
      <c r="F92" s="10">
        <v>2128</v>
      </c>
      <c r="G92" s="10">
        <v>-0.50588226317999996</v>
      </c>
      <c r="H92" s="10">
        <v>0.35820770264000001</v>
      </c>
      <c r="I92" s="10">
        <v>0.86408996581999997</v>
      </c>
      <c r="J92" s="2">
        <v>-3.0780979569999999E-2</v>
      </c>
      <c r="K92" s="2">
        <v>0.10937757275</v>
      </c>
      <c r="L92" s="10">
        <v>-16.375481128699999</v>
      </c>
      <c r="M92" s="10">
        <f t="shared" si="19"/>
        <v>-65.501924524960003</v>
      </c>
      <c r="N92" s="10">
        <v>2013</v>
      </c>
      <c r="O92" s="10"/>
      <c r="Q92"/>
      <c r="R92"/>
      <c r="S92"/>
      <c r="T92"/>
      <c r="U92"/>
      <c r="V92"/>
      <c r="W92"/>
      <c r="X92"/>
      <c r="Y92"/>
      <c r="Z92"/>
      <c r="AA92"/>
      <c r="AB92"/>
    </row>
    <row r="93" spans="1:28" x14ac:dyDescent="0.2">
      <c r="A93" s="10" t="s">
        <v>21</v>
      </c>
      <c r="B93" s="10" t="s">
        <v>59</v>
      </c>
      <c r="C93" s="10">
        <v>60</v>
      </c>
      <c r="D93" s="10">
        <v>10</v>
      </c>
      <c r="E93" s="10">
        <v>1155</v>
      </c>
      <c r="F93" s="10">
        <v>4620</v>
      </c>
      <c r="G93" s="10">
        <v>-0.54999971390000002</v>
      </c>
      <c r="H93" s="10">
        <v>0.38999986649000001</v>
      </c>
      <c r="I93" s="10">
        <v>0.93999958037999998</v>
      </c>
      <c r="J93" s="2">
        <v>-2.3411255169999999E-2</v>
      </c>
      <c r="K93" s="2">
        <v>4.2462690630000001E-2</v>
      </c>
      <c r="L93" s="10">
        <v>-27.039999723400001</v>
      </c>
      <c r="M93" s="10">
        <f t="shared" si="19"/>
        <v>-108.1599988854</v>
      </c>
      <c r="N93" s="10">
        <v>2014</v>
      </c>
      <c r="O93" s="10"/>
      <c r="Q93"/>
      <c r="R93"/>
      <c r="S93"/>
      <c r="T93"/>
      <c r="U93"/>
      <c r="V93"/>
      <c r="W93"/>
      <c r="X93"/>
      <c r="Y93"/>
      <c r="Z93"/>
      <c r="AA93"/>
      <c r="AB93"/>
    </row>
    <row r="94" spans="1:28" x14ac:dyDescent="0.2">
      <c r="A94" s="10" t="s">
        <v>21</v>
      </c>
      <c r="B94" s="10" t="s">
        <v>59</v>
      </c>
      <c r="C94" s="10">
        <v>60</v>
      </c>
      <c r="D94" s="10">
        <v>10</v>
      </c>
      <c r="E94" s="10">
        <v>174</v>
      </c>
      <c r="F94" s="10">
        <v>696</v>
      </c>
      <c r="G94" s="10">
        <v>-0.25999999046</v>
      </c>
      <c r="H94" s="10">
        <v>0.32000017166</v>
      </c>
      <c r="I94" s="10">
        <v>0.58000016213000005</v>
      </c>
      <c r="J94" s="2">
        <v>2.896549373E-2</v>
      </c>
      <c r="K94" s="2">
        <v>7.1671910189999993E-2</v>
      </c>
      <c r="L94" s="10">
        <v>5.0399959087399999</v>
      </c>
      <c r="M94" s="10">
        <f t="shared" si="19"/>
        <v>20.15998363608</v>
      </c>
      <c r="N94" s="10">
        <v>2015</v>
      </c>
      <c r="O94" s="10"/>
      <c r="Q94"/>
      <c r="R94"/>
      <c r="S94"/>
      <c r="T94"/>
      <c r="U94"/>
      <c r="V94"/>
      <c r="W94"/>
      <c r="X94"/>
      <c r="Y94"/>
      <c r="Z94"/>
      <c r="AA94"/>
      <c r="AB94"/>
    </row>
    <row r="95" spans="1:28" x14ac:dyDescent="0.2">
      <c r="A95" s="10" t="s">
        <v>21</v>
      </c>
      <c r="B95" s="10" t="s">
        <v>59</v>
      </c>
      <c r="C95" s="10">
        <v>60</v>
      </c>
      <c r="D95" s="10">
        <v>10</v>
      </c>
      <c r="E95" s="10">
        <v>243</v>
      </c>
      <c r="F95" s="10">
        <v>972</v>
      </c>
      <c r="G95" s="10">
        <v>-8.0000877380000002E-2</v>
      </c>
      <c r="H95" s="10">
        <v>0.36000061035000003</v>
      </c>
      <c r="I95" s="10">
        <v>0.44000148772999997</v>
      </c>
      <c r="J95" s="2">
        <v>5.032921034E-2</v>
      </c>
      <c r="K95" s="2">
        <v>8.1411786070000006E-2</v>
      </c>
      <c r="L95" s="10">
        <v>12.229998111700001</v>
      </c>
      <c r="M95" s="10">
        <f t="shared" si="19"/>
        <v>48.919992450480002</v>
      </c>
      <c r="N95" s="10">
        <v>2016</v>
      </c>
      <c r="O95" s="10"/>
      <c r="Q95"/>
      <c r="R95"/>
      <c r="S95"/>
      <c r="T95"/>
      <c r="U95"/>
      <c r="V95"/>
      <c r="W95"/>
      <c r="X95"/>
      <c r="Y95"/>
      <c r="Z95"/>
      <c r="AA95"/>
      <c r="AB95"/>
    </row>
    <row r="96" spans="1:28" x14ac:dyDescent="0.2">
      <c r="A96" s="10" t="s">
        <v>21</v>
      </c>
      <c r="B96" s="10" t="s">
        <v>59</v>
      </c>
      <c r="C96" s="10">
        <v>60</v>
      </c>
      <c r="D96" s="10">
        <v>10</v>
      </c>
      <c r="E96" s="10">
        <v>153</v>
      </c>
      <c r="F96" s="10">
        <v>612</v>
      </c>
      <c r="G96" s="10">
        <v>-0.25</v>
      </c>
      <c r="H96" s="10">
        <v>0.21999931335</v>
      </c>
      <c r="I96" s="10">
        <v>0.46999931335</v>
      </c>
      <c r="J96" s="2">
        <v>3.2483627590000001E-2</v>
      </c>
      <c r="K96" s="2">
        <v>7.1127955160000006E-2</v>
      </c>
      <c r="L96" s="10">
        <v>4.96999502182</v>
      </c>
      <c r="M96" s="10">
        <f t="shared" si="19"/>
        <v>19.87998008508</v>
      </c>
      <c r="N96" s="10">
        <v>2017</v>
      </c>
      <c r="O96" s="10"/>
      <c r="Q96"/>
      <c r="R96"/>
      <c r="S96"/>
      <c r="T96"/>
      <c r="U96"/>
      <c r="V96"/>
      <c r="W96"/>
      <c r="X96"/>
      <c r="Y96"/>
      <c r="Z96"/>
      <c r="AA96"/>
      <c r="AB96"/>
    </row>
    <row r="97" spans="1:28" x14ac:dyDescent="0.2">
      <c r="A97" s="10" t="s">
        <v>21</v>
      </c>
      <c r="B97" s="10" t="s">
        <v>59</v>
      </c>
      <c r="C97" s="10">
        <v>60</v>
      </c>
      <c r="D97" s="10">
        <v>10</v>
      </c>
      <c r="E97" s="10">
        <v>36</v>
      </c>
      <c r="F97" s="10">
        <v>144</v>
      </c>
      <c r="G97" s="10">
        <v>-6.900024414E-2</v>
      </c>
      <c r="H97" s="10">
        <v>8.0999374390000003E-2</v>
      </c>
      <c r="I97" s="10">
        <v>0.14999961852999999</v>
      </c>
      <c r="J97" s="2">
        <v>-7.2779258100000004E-3</v>
      </c>
      <c r="K97" s="2">
        <v>3.9457850949999998E-2</v>
      </c>
      <c r="L97" s="10">
        <v>-0.26200532913000002</v>
      </c>
      <c r="M97" s="10">
        <f t="shared" si="19"/>
        <v>-1.0480213166400001</v>
      </c>
      <c r="N97" s="10">
        <v>2018</v>
      </c>
      <c r="O97" s="10"/>
      <c r="Q97"/>
      <c r="R97"/>
      <c r="S97"/>
      <c r="T97"/>
      <c r="U97"/>
      <c r="V97"/>
      <c r="W97"/>
      <c r="X97"/>
      <c r="Y97"/>
      <c r="Z97"/>
      <c r="AA97"/>
      <c r="AB97"/>
    </row>
    <row r="98" spans="1:28" x14ac:dyDescent="0.2">
      <c r="A98" s="10" t="s">
        <v>21</v>
      </c>
      <c r="B98" s="10" t="s">
        <v>59</v>
      </c>
      <c r="C98" s="10">
        <v>60</v>
      </c>
      <c r="D98" s="10">
        <v>10</v>
      </c>
      <c r="E98" s="10">
        <v>36</v>
      </c>
      <c r="F98" s="10">
        <v>144</v>
      </c>
      <c r="G98" s="10">
        <v>-6.5900325780000005E-2</v>
      </c>
      <c r="H98" s="10">
        <v>9.2101097110000002E-2</v>
      </c>
      <c r="I98" s="10">
        <v>0.15800142287999999</v>
      </c>
      <c r="J98" s="2">
        <v>2.0741886559999999E-2</v>
      </c>
      <c r="K98" s="2">
        <v>3.0288451889999998E-2</v>
      </c>
      <c r="L98" s="10">
        <v>0.74670791625999999</v>
      </c>
      <c r="M98" s="10">
        <f t="shared" si="19"/>
        <v>2.9868316646399999</v>
      </c>
      <c r="N98" s="10">
        <v>2019</v>
      </c>
      <c r="O98" s="10"/>
      <c r="Q98"/>
      <c r="R98"/>
      <c r="S98"/>
      <c r="T98"/>
      <c r="U98"/>
      <c r="V98"/>
      <c r="W98"/>
      <c r="X98"/>
      <c r="Y98"/>
      <c r="Z98"/>
      <c r="AA98"/>
      <c r="AB98"/>
    </row>
    <row r="99" spans="1:28" x14ac:dyDescent="0.2">
      <c r="A99" s="10" t="s">
        <v>21</v>
      </c>
      <c r="B99" s="10" t="s">
        <v>59</v>
      </c>
      <c r="C99" s="10">
        <v>60</v>
      </c>
      <c r="D99" s="10">
        <v>9</v>
      </c>
      <c r="E99" s="10">
        <v>36</v>
      </c>
      <c r="F99" s="10">
        <v>144</v>
      </c>
      <c r="G99" s="10">
        <v>-7.929992676E-2</v>
      </c>
      <c r="H99" s="10">
        <v>3.5200119019999997E-2</v>
      </c>
      <c r="I99" s="10">
        <v>0.11450004578</v>
      </c>
      <c r="J99" s="2">
        <v>-3.21444273E-2</v>
      </c>
      <c r="K99" s="2">
        <v>2.2610608599999998E-2</v>
      </c>
      <c r="L99" s="10">
        <v>-1.15719938278</v>
      </c>
      <c r="M99" s="10">
        <f t="shared" si="19"/>
        <v>-4.6287975312</v>
      </c>
      <c r="N99" s="10">
        <v>2020</v>
      </c>
      <c r="O99" s="10"/>
      <c r="Q99"/>
      <c r="R99"/>
      <c r="S99"/>
      <c r="T99"/>
      <c r="U99"/>
      <c r="V99"/>
      <c r="W99"/>
      <c r="X99"/>
      <c r="Y99"/>
      <c r="Z99"/>
      <c r="AA99"/>
      <c r="AB99"/>
    </row>
    <row r="100" spans="1:28" x14ac:dyDescent="0.2">
      <c r="A100" s="10" t="s">
        <v>22</v>
      </c>
      <c r="B100" s="10" t="s">
        <v>59</v>
      </c>
      <c r="C100" s="10">
        <v>50</v>
      </c>
      <c r="D100" s="10">
        <v>10</v>
      </c>
      <c r="E100" s="10">
        <v>360907</v>
      </c>
      <c r="F100" s="10">
        <v>360907</v>
      </c>
      <c r="G100" s="10">
        <v>-188</v>
      </c>
      <c r="H100" s="10">
        <v>1050</v>
      </c>
      <c r="I100" s="10">
        <v>1238</v>
      </c>
      <c r="J100" s="2">
        <v>3.1562277816699997</v>
      </c>
      <c r="K100" s="2">
        <v>270.87380359299999</v>
      </c>
      <c r="L100" s="10">
        <v>113910470</v>
      </c>
      <c r="M100" s="10">
        <f t="shared" si="19"/>
        <v>1139104.6999991746</v>
      </c>
      <c r="N100" s="10">
        <v>2011</v>
      </c>
      <c r="O100" s="1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x14ac:dyDescent="0.2">
      <c r="A101" s="10" t="s">
        <v>22</v>
      </c>
      <c r="B101" s="10" t="s">
        <v>59</v>
      </c>
      <c r="C101" s="10">
        <v>50</v>
      </c>
      <c r="D101" s="10">
        <v>11</v>
      </c>
      <c r="E101" s="10">
        <v>57586</v>
      </c>
      <c r="F101" s="10">
        <v>230344</v>
      </c>
      <c r="G101" s="10">
        <v>-3.4168944358800002</v>
      </c>
      <c r="H101" s="10">
        <v>8.2769985198999994</v>
      </c>
      <c r="I101" s="10">
        <v>11.693892955800001</v>
      </c>
      <c r="J101" s="2">
        <v>0.41028670304999998</v>
      </c>
      <c r="K101" s="2">
        <v>1.07141168304</v>
      </c>
      <c r="L101" s="10">
        <v>23626.770081800001</v>
      </c>
      <c r="M101" s="10">
        <f t="shared" si="19"/>
        <v>94507.080327349191</v>
      </c>
      <c r="N101" s="10">
        <v>2012</v>
      </c>
      <c r="O101" s="10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x14ac:dyDescent="0.2">
      <c r="A102" s="10" t="s">
        <v>22</v>
      </c>
      <c r="B102" s="10" t="s">
        <v>59</v>
      </c>
      <c r="C102" s="10">
        <v>50</v>
      </c>
      <c r="D102" s="10">
        <v>11</v>
      </c>
      <c r="E102" s="10">
        <v>42390</v>
      </c>
      <c r="F102" s="10">
        <v>169560</v>
      </c>
      <c r="G102" s="10">
        <v>-2.31995105743</v>
      </c>
      <c r="H102" s="10">
        <v>1.1357588768</v>
      </c>
      <c r="I102" s="10">
        <v>3.4557099342300002</v>
      </c>
      <c r="J102" s="2">
        <v>6.4504855319999999E-2</v>
      </c>
      <c r="K102" s="2">
        <v>0.14146165230999999</v>
      </c>
      <c r="L102" s="10">
        <v>2734.3608169600002</v>
      </c>
      <c r="M102" s="10">
        <f t="shared" si="19"/>
        <v>10937.4432680592</v>
      </c>
      <c r="N102" s="10">
        <v>2013</v>
      </c>
      <c r="O102" s="10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x14ac:dyDescent="0.2">
      <c r="A103" s="10" t="s">
        <v>22</v>
      </c>
      <c r="B103" s="10" t="s">
        <v>59</v>
      </c>
      <c r="C103" s="10">
        <v>50</v>
      </c>
      <c r="D103" s="10">
        <v>11</v>
      </c>
      <c r="E103" s="10">
        <v>42364</v>
      </c>
      <c r="F103" s="10">
        <v>169456</v>
      </c>
      <c r="G103" s="10">
        <v>-0.31999969482000001</v>
      </c>
      <c r="H103" s="10">
        <v>0.61000013351000004</v>
      </c>
      <c r="I103" s="10">
        <v>0.92999982833999995</v>
      </c>
      <c r="J103" s="2">
        <v>9.1174098999999998E-3</v>
      </c>
      <c r="K103" s="2">
        <v>5.8342078649999997E-2</v>
      </c>
      <c r="L103" s="10">
        <v>386.24995279299998</v>
      </c>
      <c r="M103" s="10">
        <f t="shared" si="19"/>
        <v>1544.9998120144</v>
      </c>
      <c r="N103" s="10">
        <v>2014</v>
      </c>
      <c r="O103" s="10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x14ac:dyDescent="0.2">
      <c r="A104" s="10" t="s">
        <v>22</v>
      </c>
      <c r="B104" s="10" t="s">
        <v>59</v>
      </c>
      <c r="C104" s="10">
        <v>50</v>
      </c>
      <c r="D104" s="10">
        <v>11</v>
      </c>
      <c r="E104" s="10">
        <v>15581</v>
      </c>
      <c r="F104" s="10">
        <v>62324</v>
      </c>
      <c r="G104" s="10">
        <v>-0.31999969482000001</v>
      </c>
      <c r="H104" s="10">
        <v>0.60999965668</v>
      </c>
      <c r="I104" s="10">
        <v>0.92999935150000002</v>
      </c>
      <c r="J104" s="2">
        <v>5.5152428689999998E-2</v>
      </c>
      <c r="K104" s="2">
        <v>7.1588453519999998E-2</v>
      </c>
      <c r="L104" s="10">
        <v>859.32999134099998</v>
      </c>
      <c r="M104" s="10">
        <f t="shared" si="19"/>
        <v>3437.3199656755601</v>
      </c>
      <c r="N104" s="10">
        <v>2015</v>
      </c>
      <c r="O104" s="10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x14ac:dyDescent="0.2">
      <c r="A105" s="10" t="s">
        <v>22</v>
      </c>
      <c r="B105" s="10" t="s">
        <v>59</v>
      </c>
      <c r="C105" s="10">
        <v>50</v>
      </c>
      <c r="D105" s="10">
        <v>11</v>
      </c>
      <c r="E105" s="10">
        <v>5038</v>
      </c>
      <c r="F105" s="10">
        <v>20152</v>
      </c>
      <c r="G105" s="10">
        <v>-0.23000049590999999</v>
      </c>
      <c r="H105" s="10">
        <v>0.51000022887999996</v>
      </c>
      <c r="I105" s="10">
        <v>0.74000072479000001</v>
      </c>
      <c r="J105" s="2">
        <v>7.1349750680000004E-2</v>
      </c>
      <c r="K105" s="2">
        <v>5.3288860780000002E-2</v>
      </c>
      <c r="L105" s="10">
        <v>359.460043907</v>
      </c>
      <c r="M105" s="10">
        <f t="shared" si="19"/>
        <v>1437.84017570336</v>
      </c>
      <c r="N105" s="10">
        <v>2016</v>
      </c>
      <c r="O105" s="10"/>
    </row>
    <row r="106" spans="1:28" x14ac:dyDescent="0.2">
      <c r="A106" s="10" t="s">
        <v>22</v>
      </c>
      <c r="B106" s="10" t="s">
        <v>59</v>
      </c>
      <c r="C106" s="10">
        <v>50</v>
      </c>
      <c r="D106" s="10">
        <v>11</v>
      </c>
      <c r="E106" s="10">
        <v>4734</v>
      </c>
      <c r="F106" s="10">
        <v>18936</v>
      </c>
      <c r="G106" s="10">
        <v>-0.55625009537000003</v>
      </c>
      <c r="H106" s="10">
        <v>0.51000022887999996</v>
      </c>
      <c r="I106" s="10">
        <v>1.0662503242500001</v>
      </c>
      <c r="J106" s="2">
        <v>6.5697876569999994E-2</v>
      </c>
      <c r="K106" s="2">
        <v>5.028304167E-2</v>
      </c>
      <c r="L106" s="10">
        <v>311.01374769199998</v>
      </c>
      <c r="M106" s="10">
        <f t="shared" si="19"/>
        <v>1244.0549907295199</v>
      </c>
      <c r="N106" s="10">
        <v>2017</v>
      </c>
      <c r="O106" s="10"/>
      <c r="P106" s="9" t="s">
        <v>51</v>
      </c>
      <c r="Q106" s="4">
        <v>4900</v>
      </c>
      <c r="R106" s="2">
        <f>R104/$Q$106</f>
        <v>0</v>
      </c>
      <c r="S106" s="2">
        <f t="shared" ref="S106:AA106" si="20">S104/$Q$106</f>
        <v>0</v>
      </c>
      <c r="T106" s="2">
        <f t="shared" si="20"/>
        <v>0</v>
      </c>
      <c r="U106" s="2">
        <f t="shared" si="20"/>
        <v>0</v>
      </c>
      <c r="V106" s="2">
        <f t="shared" si="20"/>
        <v>0</v>
      </c>
      <c r="W106" s="2">
        <f t="shared" si="20"/>
        <v>0</v>
      </c>
      <c r="X106" s="2">
        <f t="shared" si="20"/>
        <v>0</v>
      </c>
      <c r="Y106" s="2">
        <f t="shared" si="20"/>
        <v>0</v>
      </c>
      <c r="Z106" s="2">
        <f t="shared" si="20"/>
        <v>0</v>
      </c>
      <c r="AA106" s="2">
        <f t="shared" si="20"/>
        <v>0</v>
      </c>
    </row>
    <row r="107" spans="1:28" x14ac:dyDescent="0.2">
      <c r="A107" s="10" t="s">
        <v>22</v>
      </c>
      <c r="B107" s="10" t="s">
        <v>59</v>
      </c>
      <c r="C107" s="10">
        <v>50</v>
      </c>
      <c r="D107" s="10">
        <v>11</v>
      </c>
      <c r="E107" s="10">
        <v>1581</v>
      </c>
      <c r="F107" s="10">
        <v>6324</v>
      </c>
      <c r="G107" s="10">
        <v>-0.38399982451999998</v>
      </c>
      <c r="H107" s="10">
        <v>0.3170003891</v>
      </c>
      <c r="I107" s="10">
        <v>0.70100021361999998</v>
      </c>
      <c r="J107" s="2">
        <v>2.9607742099999998E-3</v>
      </c>
      <c r="K107" s="2">
        <v>5.6532210409999999E-2</v>
      </c>
      <c r="L107" s="10">
        <v>4.6809840202300004</v>
      </c>
      <c r="M107" s="10">
        <f t="shared" si="19"/>
        <v>18.72393610404</v>
      </c>
      <c r="N107" s="10">
        <v>2018</v>
      </c>
      <c r="O107" s="10"/>
    </row>
    <row r="108" spans="1:28" x14ac:dyDescent="0.2">
      <c r="A108" s="10" t="s">
        <v>22</v>
      </c>
      <c r="B108" s="10" t="s">
        <v>59</v>
      </c>
      <c r="C108" s="10">
        <v>50</v>
      </c>
      <c r="D108" s="10">
        <v>11</v>
      </c>
      <c r="E108" s="10">
        <v>1491</v>
      </c>
      <c r="F108" s="10">
        <v>5964</v>
      </c>
      <c r="G108" s="10">
        <v>-1.0500001907300001</v>
      </c>
      <c r="H108" s="10">
        <v>4.4720001220699999</v>
      </c>
      <c r="I108" s="10">
        <v>5.5220003128100004</v>
      </c>
      <c r="J108" s="2">
        <v>1.4355748900600001</v>
      </c>
      <c r="K108" s="2">
        <v>1.2159603919799999</v>
      </c>
      <c r="L108" s="10">
        <v>2140.44216108</v>
      </c>
      <c r="M108" s="10">
        <f t="shared" si="19"/>
        <v>8561.7686443178409</v>
      </c>
      <c r="N108" s="10">
        <v>2019</v>
      </c>
      <c r="O108" s="10"/>
    </row>
    <row r="109" spans="1:28" x14ac:dyDescent="0.2">
      <c r="A109" s="10" t="s">
        <v>22</v>
      </c>
      <c r="B109" s="10" t="s">
        <v>59</v>
      </c>
      <c r="C109" s="10">
        <v>50</v>
      </c>
      <c r="D109" s="10">
        <v>10</v>
      </c>
      <c r="E109" s="10">
        <v>1482</v>
      </c>
      <c r="F109" s="10">
        <v>5928</v>
      </c>
      <c r="G109" s="10">
        <v>-0.63630008697999996</v>
      </c>
      <c r="H109" s="10">
        <v>0.81050014496</v>
      </c>
      <c r="I109" s="10">
        <v>1.44680023193</v>
      </c>
      <c r="J109" s="2">
        <v>-8.8985756819999998E-2</v>
      </c>
      <c r="K109" s="2">
        <v>0.21612706373000001</v>
      </c>
      <c r="L109" s="10">
        <v>-131.876891613</v>
      </c>
      <c r="M109" s="10">
        <f t="shared" si="19"/>
        <v>-527.50756642895999</v>
      </c>
      <c r="N109" s="10">
        <v>2020</v>
      </c>
      <c r="O109" s="10"/>
    </row>
    <row r="110" spans="1:28" x14ac:dyDescent="0.2">
      <c r="A110" s="10" t="s">
        <v>23</v>
      </c>
      <c r="B110" s="10" t="s">
        <v>59</v>
      </c>
      <c r="C110" s="10">
        <v>50</v>
      </c>
      <c r="D110" s="10">
        <v>11</v>
      </c>
      <c r="E110" s="10">
        <v>6330</v>
      </c>
      <c r="F110" s="10">
        <v>6330</v>
      </c>
      <c r="G110" s="10">
        <v>-33</v>
      </c>
      <c r="H110" s="10">
        <v>37</v>
      </c>
      <c r="I110" s="10">
        <v>70</v>
      </c>
      <c r="J110" s="2">
        <v>1.16145339652E-2</v>
      </c>
      <c r="K110" s="2">
        <v>3.69614022299</v>
      </c>
      <c r="L110" s="10">
        <v>7352</v>
      </c>
      <c r="M110" s="10">
        <f t="shared" si="19"/>
        <v>73.519999999715992</v>
      </c>
      <c r="N110" s="10">
        <v>2011</v>
      </c>
      <c r="O110" s="10"/>
    </row>
    <row r="111" spans="1:28" x14ac:dyDescent="0.2">
      <c r="A111" s="10" t="s">
        <v>23</v>
      </c>
      <c r="B111" s="10" t="s">
        <v>59</v>
      </c>
      <c r="C111" s="10">
        <v>50</v>
      </c>
      <c r="D111" s="10">
        <v>12</v>
      </c>
      <c r="E111" s="10">
        <v>2265</v>
      </c>
      <c r="F111" s="10">
        <v>9060</v>
      </c>
      <c r="G111" s="10">
        <v>-0.53690099715999995</v>
      </c>
      <c r="H111" s="10">
        <v>1.1003198623699999</v>
      </c>
      <c r="I111" s="10">
        <v>1.63722085953</v>
      </c>
      <c r="J111" s="2">
        <v>-3.7868863439999997E-2</v>
      </c>
      <c r="K111" s="2">
        <v>0.12783556116</v>
      </c>
      <c r="L111" s="10">
        <v>-85.772975683200002</v>
      </c>
      <c r="M111" s="10">
        <f t="shared" si="19"/>
        <v>-343.09190276639998</v>
      </c>
      <c r="N111" s="10">
        <v>2012</v>
      </c>
      <c r="O111" s="10"/>
    </row>
    <row r="112" spans="1:28" x14ac:dyDescent="0.2">
      <c r="A112" s="10" t="s">
        <v>23</v>
      </c>
      <c r="B112" s="10" t="s">
        <v>59</v>
      </c>
      <c r="C112" s="10">
        <v>50</v>
      </c>
      <c r="D112" s="10">
        <v>12</v>
      </c>
      <c r="E112" s="10">
        <v>3128</v>
      </c>
      <c r="F112" s="10">
        <v>12512</v>
      </c>
      <c r="G112" s="10">
        <v>-1.07999992371</v>
      </c>
      <c r="H112" s="10">
        <v>0.77321243285999997</v>
      </c>
      <c r="I112" s="10">
        <v>1.8532123565700001</v>
      </c>
      <c r="J112" s="2">
        <v>-1.264106221E-2</v>
      </c>
      <c r="K112" s="2">
        <v>0.11506659776</v>
      </c>
      <c r="L112" s="10">
        <v>-39.541242599500002</v>
      </c>
      <c r="M112" s="10">
        <f t="shared" si="19"/>
        <v>-158.16497037151998</v>
      </c>
      <c r="N112" s="10">
        <v>2013</v>
      </c>
      <c r="O112" s="10"/>
    </row>
    <row r="113" spans="1:15" x14ac:dyDescent="0.2">
      <c r="A113" s="10" t="s">
        <v>23</v>
      </c>
      <c r="B113" s="10" t="s">
        <v>59</v>
      </c>
      <c r="C113" s="10">
        <v>50</v>
      </c>
      <c r="D113" s="10">
        <v>12</v>
      </c>
      <c r="E113" s="10">
        <v>8358</v>
      </c>
      <c r="F113" s="10">
        <v>33432</v>
      </c>
      <c r="G113" s="10">
        <v>-1.38000011444</v>
      </c>
      <c r="H113" s="10">
        <v>0.51999998092999999</v>
      </c>
      <c r="I113" s="10">
        <v>1.90000009537</v>
      </c>
      <c r="J113" s="2">
        <v>-4.870489175E-2</v>
      </c>
      <c r="K113" s="2">
        <v>0.10334519487</v>
      </c>
      <c r="L113" s="10">
        <v>-407.07548522899998</v>
      </c>
      <c r="M113" s="10">
        <f t="shared" si="19"/>
        <v>-1628.3019409860001</v>
      </c>
      <c r="N113" s="10">
        <v>2014</v>
      </c>
      <c r="O113" s="10"/>
    </row>
    <row r="114" spans="1:15" x14ac:dyDescent="0.2">
      <c r="A114" s="10" t="s">
        <v>23</v>
      </c>
      <c r="B114" s="10" t="s">
        <v>59</v>
      </c>
      <c r="C114" s="10">
        <v>50</v>
      </c>
      <c r="D114" s="10">
        <v>12</v>
      </c>
      <c r="E114" s="10">
        <v>9146</v>
      </c>
      <c r="F114" s="10">
        <v>36584</v>
      </c>
      <c r="G114" s="10">
        <v>-0.41000080108999998</v>
      </c>
      <c r="H114" s="10">
        <v>0.26999998092999999</v>
      </c>
      <c r="I114" s="10">
        <v>0.68000078201000003</v>
      </c>
      <c r="J114" s="2">
        <v>6.4684052499999999E-3</v>
      </c>
      <c r="K114" s="2">
        <v>3.3267510700000003E-2</v>
      </c>
      <c r="L114" s="10">
        <v>59.160034418099997</v>
      </c>
      <c r="M114" s="10">
        <f t="shared" si="19"/>
        <v>236.64013766599999</v>
      </c>
      <c r="N114" s="10">
        <v>2015</v>
      </c>
      <c r="O114" s="10"/>
    </row>
    <row r="115" spans="1:15" x14ac:dyDescent="0.2">
      <c r="A115" s="10" t="s">
        <v>23</v>
      </c>
      <c r="B115" s="10" t="s">
        <v>59</v>
      </c>
      <c r="C115" s="10">
        <v>50</v>
      </c>
      <c r="D115" s="10">
        <v>12</v>
      </c>
      <c r="E115" s="10">
        <v>2609</v>
      </c>
      <c r="F115" s="10">
        <v>10436</v>
      </c>
      <c r="G115" s="10">
        <v>-0.25</v>
      </c>
      <c r="H115" s="10">
        <v>0.25</v>
      </c>
      <c r="I115" s="10">
        <v>0.5</v>
      </c>
      <c r="J115" s="2">
        <v>1.090456198E-2</v>
      </c>
      <c r="K115" s="2">
        <v>4.7178186009999998E-2</v>
      </c>
      <c r="L115" s="10">
        <v>28.450002193500001</v>
      </c>
      <c r="M115" s="10">
        <f t="shared" si="19"/>
        <v>113.80000882328</v>
      </c>
      <c r="N115" s="10">
        <v>2016</v>
      </c>
      <c r="O115" s="10"/>
    </row>
    <row r="116" spans="1:15" x14ac:dyDescent="0.2">
      <c r="A116" s="10" t="s">
        <v>23</v>
      </c>
      <c r="B116" s="10" t="s">
        <v>59</v>
      </c>
      <c r="C116" s="10">
        <v>50</v>
      </c>
      <c r="D116" s="10">
        <v>12</v>
      </c>
      <c r="E116" s="10">
        <v>2386</v>
      </c>
      <c r="F116" s="10">
        <v>9544</v>
      </c>
      <c r="G116" s="10">
        <v>-0.31000041962000002</v>
      </c>
      <c r="H116" s="10">
        <v>0.39999985695000001</v>
      </c>
      <c r="I116" s="10">
        <v>0.71000027656999998</v>
      </c>
      <c r="J116" s="2">
        <v>4.1240578129999997E-2</v>
      </c>
      <c r="K116" s="2">
        <v>4.2535572719999998E-2</v>
      </c>
      <c r="L116" s="10">
        <v>98.400019407299993</v>
      </c>
      <c r="M116" s="10">
        <f t="shared" si="19"/>
        <v>393.60007767271998</v>
      </c>
      <c r="N116" s="10">
        <v>2017</v>
      </c>
      <c r="O116" s="10"/>
    </row>
    <row r="117" spans="1:15" x14ac:dyDescent="0.2">
      <c r="A117" s="10" t="s">
        <v>23</v>
      </c>
      <c r="B117" s="10" t="s">
        <v>59</v>
      </c>
      <c r="C117" s="10">
        <v>50</v>
      </c>
      <c r="D117" s="10">
        <v>12</v>
      </c>
      <c r="E117" s="10">
        <v>792</v>
      </c>
      <c r="F117" s="10">
        <v>3168</v>
      </c>
      <c r="G117" s="10">
        <v>-0.40399932860999999</v>
      </c>
      <c r="H117" s="10">
        <v>0.24499988555999999</v>
      </c>
      <c r="I117" s="10">
        <v>0.64899921416999995</v>
      </c>
      <c r="J117" s="2">
        <v>-1.7986136860000002E-2</v>
      </c>
      <c r="K117" s="2">
        <v>5.4947479530000003E-2</v>
      </c>
      <c r="L117" s="10">
        <v>-14.2450203896</v>
      </c>
      <c r="M117" s="10">
        <f t="shared" si="19"/>
        <v>-56.980081572480003</v>
      </c>
      <c r="N117" s="10">
        <v>2018</v>
      </c>
      <c r="O117" s="10"/>
    </row>
    <row r="118" spans="1:15" x14ac:dyDescent="0.2">
      <c r="A118" s="10" t="s">
        <v>23</v>
      </c>
      <c r="B118" s="10" t="s">
        <v>59</v>
      </c>
      <c r="C118" s="10">
        <v>50</v>
      </c>
      <c r="D118" s="10">
        <v>12</v>
      </c>
      <c r="E118" s="10">
        <v>508</v>
      </c>
      <c r="F118" s="10">
        <v>2032</v>
      </c>
      <c r="G118" s="10">
        <v>-0.1248998642</v>
      </c>
      <c r="H118" s="10">
        <v>0.38579940796000001</v>
      </c>
      <c r="I118" s="10">
        <v>0.51069927216</v>
      </c>
      <c r="J118" s="2">
        <v>1.9819834099999999E-2</v>
      </c>
      <c r="K118" s="2">
        <v>4.1358351369999997E-2</v>
      </c>
      <c r="L118" s="10">
        <v>10.068475723300001</v>
      </c>
      <c r="M118" s="10">
        <f t="shared" si="19"/>
        <v>40.273902891199995</v>
      </c>
      <c r="N118" s="10">
        <v>2019</v>
      </c>
      <c r="O118" s="10"/>
    </row>
    <row r="119" spans="1:15" x14ac:dyDescent="0.2">
      <c r="A119" s="10" t="s">
        <v>23</v>
      </c>
      <c r="B119" s="10" t="s">
        <v>59</v>
      </c>
      <c r="C119" s="10">
        <v>50</v>
      </c>
      <c r="D119" s="10">
        <v>11</v>
      </c>
      <c r="E119" s="10">
        <v>1512</v>
      </c>
      <c r="F119" s="10">
        <v>6048</v>
      </c>
      <c r="G119" s="10">
        <v>-0.26399993897000001</v>
      </c>
      <c r="H119" s="10">
        <v>0.18249988555999999</v>
      </c>
      <c r="I119" s="10">
        <v>0.44649982451999998</v>
      </c>
      <c r="J119" s="2">
        <v>-3.8774066580000002E-2</v>
      </c>
      <c r="K119" s="2">
        <v>4.2091551300000002E-2</v>
      </c>
      <c r="L119" s="10">
        <v>-58.626388669000001</v>
      </c>
      <c r="M119" s="10">
        <f t="shared" si="19"/>
        <v>-234.50555467584002</v>
      </c>
      <c r="N119" s="10">
        <v>2020</v>
      </c>
      <c r="O119" s="10"/>
    </row>
    <row r="120" spans="1:15" x14ac:dyDescent="0.2">
      <c r="A120" s="10" t="s">
        <v>24</v>
      </c>
      <c r="B120" s="10" t="s">
        <v>59</v>
      </c>
      <c r="C120" s="10">
        <v>30</v>
      </c>
      <c r="D120" s="10">
        <v>12</v>
      </c>
      <c r="E120" s="10">
        <v>7733</v>
      </c>
      <c r="F120" s="10">
        <v>7733</v>
      </c>
      <c r="G120" s="10">
        <v>-71</v>
      </c>
      <c r="H120" s="10">
        <v>47</v>
      </c>
      <c r="I120" s="10">
        <v>118</v>
      </c>
      <c r="J120" s="2">
        <v>1.7924479503399999E-2</v>
      </c>
      <c r="K120" s="2">
        <v>4.5197939447</v>
      </c>
      <c r="L120" s="10">
        <v>13861</v>
      </c>
      <c r="M120" s="10">
        <f t="shared" si="19"/>
        <v>138.60999999979219</v>
      </c>
      <c r="N120" s="10">
        <v>2011</v>
      </c>
      <c r="O120" s="10"/>
    </row>
    <row r="121" spans="1:15" x14ac:dyDescent="0.2">
      <c r="A121" s="10" t="s">
        <v>24</v>
      </c>
      <c r="B121" s="10" t="s">
        <v>59</v>
      </c>
      <c r="C121" s="10">
        <v>30</v>
      </c>
      <c r="D121" s="10">
        <v>13</v>
      </c>
      <c r="E121" s="10">
        <v>1792</v>
      </c>
      <c r="F121" s="10">
        <v>7168</v>
      </c>
      <c r="G121" s="10">
        <v>-0.41020393372000002</v>
      </c>
      <c r="H121" s="10">
        <v>0.30944347381999998</v>
      </c>
      <c r="I121" s="10">
        <v>0.71964740753000001</v>
      </c>
      <c r="J121" s="2">
        <v>-6.1339695139999997E-2</v>
      </c>
      <c r="K121" s="2">
        <v>7.7682996549999994E-2</v>
      </c>
      <c r="L121" s="10">
        <v>-109.92073369000001</v>
      </c>
      <c r="M121" s="10">
        <f t="shared" si="19"/>
        <v>-439.68293476352</v>
      </c>
      <c r="N121" s="10">
        <v>2012</v>
      </c>
      <c r="O121" s="10"/>
    </row>
    <row r="122" spans="1:15" x14ac:dyDescent="0.2">
      <c r="A122" s="10" t="s">
        <v>24</v>
      </c>
      <c r="B122" s="10" t="s">
        <v>59</v>
      </c>
      <c r="C122" s="10">
        <v>30</v>
      </c>
      <c r="D122" s="10">
        <v>13</v>
      </c>
      <c r="E122" s="10">
        <v>1806</v>
      </c>
      <c r="F122" s="10">
        <v>7224</v>
      </c>
      <c r="G122" s="10">
        <v>-0.98868155478999997</v>
      </c>
      <c r="H122" s="10">
        <v>0.49424123764</v>
      </c>
      <c r="I122" s="10">
        <v>1.4829227924299999</v>
      </c>
      <c r="J122" s="2">
        <v>7.1220218400000002E-3</v>
      </c>
      <c r="K122" s="2">
        <v>0.12804028238000001</v>
      </c>
      <c r="L122" s="10">
        <v>12.862371444700001</v>
      </c>
      <c r="M122" s="10">
        <f t="shared" si="19"/>
        <v>51.449485772160003</v>
      </c>
      <c r="N122" s="10">
        <v>2013</v>
      </c>
      <c r="O122" s="10"/>
    </row>
    <row r="123" spans="1:15" x14ac:dyDescent="0.2">
      <c r="A123" s="10" t="s">
        <v>24</v>
      </c>
      <c r="B123" s="10" t="s">
        <v>59</v>
      </c>
      <c r="C123" s="10">
        <v>30</v>
      </c>
      <c r="D123" s="10">
        <v>13</v>
      </c>
      <c r="E123" s="10">
        <v>2364</v>
      </c>
      <c r="F123" s="10">
        <v>9456</v>
      </c>
      <c r="G123" s="10">
        <v>-0.76999950408999995</v>
      </c>
      <c r="H123" s="10">
        <v>0.53999996184999999</v>
      </c>
      <c r="I123" s="10">
        <v>1.3099994659400001</v>
      </c>
      <c r="J123" s="2">
        <v>-3.5304567129999999E-2</v>
      </c>
      <c r="K123" s="2">
        <v>9.7837611419999998E-2</v>
      </c>
      <c r="L123" s="10">
        <v>-83.459996700299996</v>
      </c>
      <c r="M123" s="10">
        <f t="shared" si="19"/>
        <v>-333.83998678128</v>
      </c>
      <c r="N123" s="10">
        <v>2014</v>
      </c>
      <c r="O123" s="10"/>
    </row>
    <row r="124" spans="1:15" x14ac:dyDescent="0.2">
      <c r="A124" s="10" t="s">
        <v>24</v>
      </c>
      <c r="B124" s="10" t="s">
        <v>59</v>
      </c>
      <c r="C124" s="10">
        <v>30</v>
      </c>
      <c r="D124" s="10">
        <v>13</v>
      </c>
      <c r="E124" s="10">
        <v>2111</v>
      </c>
      <c r="F124" s="10">
        <v>8444</v>
      </c>
      <c r="G124" s="10">
        <v>-0.31999969482000001</v>
      </c>
      <c r="H124" s="10">
        <v>0.21000003815000001</v>
      </c>
      <c r="I124" s="10">
        <v>0.52999973297000003</v>
      </c>
      <c r="J124" s="2">
        <v>6.2482132299999998E-3</v>
      </c>
      <c r="K124" s="2">
        <v>4.069903666E-2</v>
      </c>
      <c r="L124" s="10">
        <v>13.189978122699999</v>
      </c>
      <c r="M124" s="10">
        <f t="shared" si="19"/>
        <v>52.759912514119996</v>
      </c>
      <c r="N124" s="10">
        <v>2015</v>
      </c>
      <c r="O124" s="10"/>
    </row>
    <row r="125" spans="1:15" x14ac:dyDescent="0.2">
      <c r="A125" s="10" t="s">
        <v>24</v>
      </c>
      <c r="B125" s="10" t="s">
        <v>59</v>
      </c>
      <c r="C125" s="10">
        <v>30</v>
      </c>
      <c r="D125" s="10">
        <v>13</v>
      </c>
      <c r="E125" s="10">
        <v>7350</v>
      </c>
      <c r="F125" s="10">
        <v>29400</v>
      </c>
      <c r="G125" s="10">
        <v>-0.23999977112000001</v>
      </c>
      <c r="H125" s="10">
        <v>0.23999977112000001</v>
      </c>
      <c r="I125" s="10">
        <v>0.47999954224000002</v>
      </c>
      <c r="J125" s="2">
        <v>-2.1564652300000002E-3</v>
      </c>
      <c r="K125" s="2">
        <v>3.1703821209999997E-2</v>
      </c>
      <c r="L125" s="10">
        <v>-15.850019455</v>
      </c>
      <c r="M125" s="10">
        <f t="shared" si="19"/>
        <v>-63.400077762000002</v>
      </c>
      <c r="N125" s="10">
        <v>2016</v>
      </c>
      <c r="O125" s="10"/>
    </row>
    <row r="126" spans="1:15" x14ac:dyDescent="0.2">
      <c r="A126" s="10" t="s">
        <v>24</v>
      </c>
      <c r="B126" s="10" t="s">
        <v>59</v>
      </c>
      <c r="C126" s="10">
        <v>30</v>
      </c>
      <c r="D126" s="10">
        <v>13</v>
      </c>
      <c r="E126" s="10">
        <v>9359</v>
      </c>
      <c r="F126" s="10">
        <v>37436</v>
      </c>
      <c r="G126" s="10">
        <v>-0.23999977112000001</v>
      </c>
      <c r="H126" s="10">
        <v>0.31999969482000001</v>
      </c>
      <c r="I126" s="10">
        <v>0.55999946594000005</v>
      </c>
      <c r="J126" s="2">
        <v>3.9028735119999998E-2</v>
      </c>
      <c r="K126" s="2">
        <v>3.5395095350000003E-2</v>
      </c>
      <c r="L126" s="10">
        <v>365.26993203199999</v>
      </c>
      <c r="M126" s="10">
        <f t="shared" si="19"/>
        <v>1461.0797279523199</v>
      </c>
      <c r="N126" s="10">
        <v>2017</v>
      </c>
      <c r="O126" s="10"/>
    </row>
    <row r="127" spans="1:15" x14ac:dyDescent="0.2">
      <c r="A127" s="10" t="s">
        <v>24</v>
      </c>
      <c r="B127" s="10" t="s">
        <v>59</v>
      </c>
      <c r="C127" s="10">
        <v>30</v>
      </c>
      <c r="D127" s="10">
        <v>13</v>
      </c>
      <c r="E127" s="10">
        <v>5616</v>
      </c>
      <c r="F127" s="10">
        <v>22464</v>
      </c>
      <c r="G127" s="10">
        <v>-0.56999969482000001</v>
      </c>
      <c r="H127" s="10">
        <v>0.20599937438999999</v>
      </c>
      <c r="I127" s="10">
        <v>0.77599906920999995</v>
      </c>
      <c r="J127" s="2">
        <v>-2.730660654E-2</v>
      </c>
      <c r="K127" s="2">
        <v>4.6880485020000001E-2</v>
      </c>
      <c r="L127" s="10">
        <v>-153.35390233999999</v>
      </c>
      <c r="M127" s="10">
        <f t="shared" si="19"/>
        <v>-613.41560931456002</v>
      </c>
      <c r="N127" s="10">
        <v>2018</v>
      </c>
      <c r="O127" s="10"/>
    </row>
    <row r="128" spans="1:15" x14ac:dyDescent="0.2">
      <c r="A128" s="10" t="s">
        <v>24</v>
      </c>
      <c r="B128" s="10" t="s">
        <v>59</v>
      </c>
      <c r="C128" s="10">
        <v>30</v>
      </c>
      <c r="D128" s="10">
        <v>13</v>
      </c>
      <c r="E128" s="10">
        <v>11097</v>
      </c>
      <c r="F128" s="10">
        <v>44388</v>
      </c>
      <c r="G128" s="10">
        <v>-0.46699905396000002</v>
      </c>
      <c r="H128" s="10">
        <v>0.61040019989000005</v>
      </c>
      <c r="I128" s="10">
        <v>1.0773992538499999</v>
      </c>
      <c r="J128" s="2">
        <v>3.0253684000000002E-3</v>
      </c>
      <c r="K128" s="2">
        <v>5.2078757599999997E-2</v>
      </c>
      <c r="L128" s="10">
        <v>33.5725131035</v>
      </c>
      <c r="M128" s="10">
        <f t="shared" si="19"/>
        <v>134.29005253920002</v>
      </c>
      <c r="N128" s="10">
        <v>2019</v>
      </c>
      <c r="O128" s="10"/>
    </row>
    <row r="129" spans="1:15" x14ac:dyDescent="0.2">
      <c r="A129" s="10" t="s">
        <v>24</v>
      </c>
      <c r="B129" s="10" t="s">
        <v>59</v>
      </c>
      <c r="C129" s="10">
        <v>30</v>
      </c>
      <c r="D129" s="10">
        <v>12</v>
      </c>
      <c r="E129" s="10">
        <v>9110</v>
      </c>
      <c r="F129" s="10">
        <v>36440</v>
      </c>
      <c r="G129" s="10">
        <v>-0.25459957122999999</v>
      </c>
      <c r="H129" s="10">
        <v>0.24289989471000001</v>
      </c>
      <c r="I129" s="10">
        <v>0.49749946594</v>
      </c>
      <c r="J129" s="2">
        <v>-2.7758934440000001E-2</v>
      </c>
      <c r="K129" s="2">
        <v>2.8956075120000001E-2</v>
      </c>
      <c r="L129" s="10">
        <v>-252.88389277499999</v>
      </c>
      <c r="M129" s="10">
        <f t="shared" si="19"/>
        <v>-1011.5355709936</v>
      </c>
      <c r="N129" s="10">
        <v>2020</v>
      </c>
      <c r="O129" s="10"/>
    </row>
    <row r="130" spans="1:15" x14ac:dyDescent="0.2">
      <c r="A130" s="10" t="s">
        <v>25</v>
      </c>
      <c r="B130" s="10" t="s">
        <v>59</v>
      </c>
      <c r="C130" s="10">
        <v>30</v>
      </c>
      <c r="D130" s="10">
        <v>13</v>
      </c>
      <c r="E130" s="10">
        <v>28938</v>
      </c>
      <c r="F130" s="10">
        <v>28938</v>
      </c>
      <c r="G130" s="10">
        <v>-25</v>
      </c>
      <c r="H130" s="10">
        <v>25</v>
      </c>
      <c r="I130" s="10">
        <v>50</v>
      </c>
      <c r="J130" s="2">
        <v>1.26771027714E-2</v>
      </c>
      <c r="K130" s="2">
        <v>3.8853882577099998</v>
      </c>
      <c r="L130" s="10">
        <v>36685</v>
      </c>
      <c r="M130" s="10">
        <f t="shared" ref="M130:M193" si="21">F130*J130</f>
        <v>366.84999999877323</v>
      </c>
      <c r="N130" s="10">
        <v>2011</v>
      </c>
      <c r="O130" s="10"/>
    </row>
    <row r="131" spans="1:15" x14ac:dyDescent="0.2">
      <c r="A131" s="10" t="s">
        <v>25</v>
      </c>
      <c r="B131" s="10" t="s">
        <v>59</v>
      </c>
      <c r="C131" s="10">
        <v>30</v>
      </c>
      <c r="D131" s="10">
        <v>14</v>
      </c>
      <c r="E131" s="10">
        <v>7250</v>
      </c>
      <c r="F131" s="10">
        <v>29000</v>
      </c>
      <c r="G131" s="10">
        <v>-0.37765693665</v>
      </c>
      <c r="H131" s="10">
        <v>0.21263933182</v>
      </c>
      <c r="I131" s="10">
        <v>0.59029626846000005</v>
      </c>
      <c r="J131" s="2">
        <v>-6.5337202240000003E-2</v>
      </c>
      <c r="K131" s="2">
        <v>5.7418759569999998E-2</v>
      </c>
      <c r="L131" s="10">
        <v>-473.69471621500003</v>
      </c>
      <c r="M131" s="10">
        <f t="shared" si="21"/>
        <v>-1894.7788649600002</v>
      </c>
      <c r="N131" s="10">
        <v>2012</v>
      </c>
      <c r="O131" s="10"/>
    </row>
    <row r="132" spans="1:15" x14ac:dyDescent="0.2">
      <c r="A132" s="10" t="s">
        <v>25</v>
      </c>
      <c r="B132" s="10" t="s">
        <v>59</v>
      </c>
      <c r="C132" s="10">
        <v>30</v>
      </c>
      <c r="D132" s="10">
        <v>14</v>
      </c>
      <c r="E132" s="10">
        <v>881</v>
      </c>
      <c r="F132" s="10">
        <v>3524</v>
      </c>
      <c r="G132" s="10">
        <v>-0.34974765778</v>
      </c>
      <c r="H132" s="10">
        <v>0.37471294402999999</v>
      </c>
      <c r="I132" s="10">
        <v>0.72446060181000005</v>
      </c>
      <c r="J132" s="2">
        <v>-1.6445935790000001E-2</v>
      </c>
      <c r="K132" s="2">
        <v>6.5091108470000006E-2</v>
      </c>
      <c r="L132" s="10">
        <v>-14.488869428599999</v>
      </c>
      <c r="M132" s="10">
        <f t="shared" si="21"/>
        <v>-57.955477723960001</v>
      </c>
      <c r="N132" s="10">
        <v>2013</v>
      </c>
      <c r="O132" s="10"/>
    </row>
    <row r="133" spans="1:15" x14ac:dyDescent="0.2">
      <c r="A133" s="10" t="s">
        <v>26</v>
      </c>
      <c r="B133" s="10" t="s">
        <v>57</v>
      </c>
      <c r="C133" s="10">
        <v>60</v>
      </c>
      <c r="D133" s="10">
        <v>14</v>
      </c>
      <c r="E133" s="10">
        <v>3080</v>
      </c>
      <c r="F133" s="10">
        <v>3080</v>
      </c>
      <c r="G133" s="10">
        <v>-54</v>
      </c>
      <c r="H133" s="10">
        <v>48</v>
      </c>
      <c r="I133" s="10">
        <v>102</v>
      </c>
      <c r="J133" s="2">
        <v>-4.8701298701300001E-3</v>
      </c>
      <c r="K133" s="2">
        <v>6.7494944620600004</v>
      </c>
      <c r="L133" s="10">
        <v>-1500</v>
      </c>
      <c r="M133" s="10">
        <f t="shared" si="21"/>
        <v>-15.0000000000004</v>
      </c>
      <c r="N133" s="10">
        <v>2011</v>
      </c>
      <c r="O133" s="10"/>
    </row>
    <row r="134" spans="1:15" x14ac:dyDescent="0.2">
      <c r="A134" s="10" t="s">
        <v>26</v>
      </c>
      <c r="B134" s="10" t="s">
        <v>57</v>
      </c>
      <c r="C134" s="10">
        <v>60</v>
      </c>
      <c r="D134" s="10">
        <v>15</v>
      </c>
      <c r="E134" s="10">
        <v>895</v>
      </c>
      <c r="F134" s="10">
        <v>3580</v>
      </c>
      <c r="G134" s="10">
        <v>-0.69487524033000003</v>
      </c>
      <c r="H134" s="10">
        <v>0.53054809570000006</v>
      </c>
      <c r="I134" s="10">
        <v>1.22542333603</v>
      </c>
      <c r="J134" s="2">
        <v>-6.92980995E-3</v>
      </c>
      <c r="K134" s="2">
        <v>0.13076474234999999</v>
      </c>
      <c r="L134" s="10">
        <v>-6.2021799087499998</v>
      </c>
      <c r="M134" s="10">
        <f t="shared" si="21"/>
        <v>-24.808719621000002</v>
      </c>
      <c r="N134" s="10">
        <v>2012</v>
      </c>
      <c r="O134" s="10"/>
    </row>
    <row r="135" spans="1:15" x14ac:dyDescent="0.2">
      <c r="A135" s="10" t="s">
        <v>26</v>
      </c>
      <c r="B135" s="10" t="s">
        <v>57</v>
      </c>
      <c r="C135" s="10">
        <v>60</v>
      </c>
      <c r="D135" s="10">
        <v>13</v>
      </c>
      <c r="E135" s="10">
        <v>20</v>
      </c>
      <c r="F135" s="10">
        <v>80</v>
      </c>
      <c r="G135" s="10">
        <v>-6.9799423220000004E-2</v>
      </c>
      <c r="H135" s="10">
        <v>2.939987183E-2</v>
      </c>
      <c r="I135" s="10">
        <v>9.9199295039999996E-2</v>
      </c>
      <c r="J135" s="2">
        <v>-2.3154830929999998E-2</v>
      </c>
      <c r="K135" s="2">
        <v>2.2265824159999999E-2</v>
      </c>
      <c r="L135" s="10">
        <v>-0.46309661865000001</v>
      </c>
      <c r="M135" s="10">
        <f t="shared" si="21"/>
        <v>-1.8523864743999998</v>
      </c>
      <c r="N135" s="10">
        <v>2020</v>
      </c>
      <c r="O135" s="10"/>
    </row>
    <row r="136" spans="1:15" x14ac:dyDescent="0.2">
      <c r="A136" s="10" t="s">
        <v>37</v>
      </c>
      <c r="B136" s="10" t="s">
        <v>59</v>
      </c>
      <c r="C136" s="10">
        <v>35</v>
      </c>
      <c r="D136" s="10">
        <v>16</v>
      </c>
      <c r="E136" s="10">
        <v>5034</v>
      </c>
      <c r="F136" s="10">
        <v>20136</v>
      </c>
      <c r="G136" s="10">
        <v>-0.17270755768000001</v>
      </c>
      <c r="H136" s="10">
        <v>0.77029037475999995</v>
      </c>
      <c r="I136" s="10">
        <v>0.94299793242999996</v>
      </c>
      <c r="J136" s="2">
        <v>0.21619356896</v>
      </c>
      <c r="K136" s="2">
        <v>0.13381590295000001</v>
      </c>
      <c r="L136" s="10">
        <v>1088.31842613</v>
      </c>
      <c r="M136" s="10">
        <f t="shared" si="21"/>
        <v>4353.2737045785598</v>
      </c>
      <c r="N136" s="10">
        <v>2012</v>
      </c>
      <c r="O136" s="10"/>
    </row>
    <row r="137" spans="1:15" x14ac:dyDescent="0.2">
      <c r="A137" s="10" t="s">
        <v>37</v>
      </c>
      <c r="B137" s="10" t="s">
        <v>59</v>
      </c>
      <c r="C137" s="10">
        <v>35</v>
      </c>
      <c r="D137" s="10">
        <v>15</v>
      </c>
      <c r="E137" s="10">
        <v>11318</v>
      </c>
      <c r="F137" s="10">
        <v>45272</v>
      </c>
      <c r="G137" s="10">
        <v>-0.90844249725000004</v>
      </c>
      <c r="H137" s="10">
        <v>0.91335010529000005</v>
      </c>
      <c r="I137" s="10">
        <v>1.82179260254</v>
      </c>
      <c r="J137" s="2">
        <v>0.10622830032</v>
      </c>
      <c r="K137" s="2">
        <v>9.6316947910000006E-2</v>
      </c>
      <c r="L137" s="10">
        <v>1202.2919030200001</v>
      </c>
      <c r="M137" s="10">
        <f t="shared" si="21"/>
        <v>4809.1676120870397</v>
      </c>
      <c r="N137" s="10">
        <v>2013</v>
      </c>
      <c r="O137" s="10"/>
    </row>
    <row r="138" spans="1:15" x14ac:dyDescent="0.2">
      <c r="A138" s="10" t="s">
        <v>37</v>
      </c>
      <c r="B138" s="10" t="s">
        <v>59</v>
      </c>
      <c r="C138" s="10">
        <v>35</v>
      </c>
      <c r="D138" s="10">
        <v>14</v>
      </c>
      <c r="E138" s="10">
        <v>11898</v>
      </c>
      <c r="F138" s="10">
        <v>47592</v>
      </c>
      <c r="G138" s="10">
        <v>-0.21000003815000001</v>
      </c>
      <c r="H138" s="10">
        <v>0.73999977112000004</v>
      </c>
      <c r="I138" s="10">
        <v>0.94999980927000005</v>
      </c>
      <c r="J138" s="2">
        <v>4.339637013E-2</v>
      </c>
      <c r="K138" s="2">
        <v>8.5805513959999996E-2</v>
      </c>
      <c r="L138" s="10">
        <v>516.33001184499994</v>
      </c>
      <c r="M138" s="10">
        <f t="shared" si="21"/>
        <v>2065.32004722696</v>
      </c>
      <c r="N138" s="10">
        <v>2014</v>
      </c>
      <c r="O138" s="10"/>
    </row>
    <row r="139" spans="1:15" x14ac:dyDescent="0.2">
      <c r="A139" s="10" t="s">
        <v>37</v>
      </c>
      <c r="B139" s="10" t="s">
        <v>59</v>
      </c>
      <c r="C139" s="10">
        <v>35</v>
      </c>
      <c r="D139" s="10">
        <v>14</v>
      </c>
      <c r="E139" s="10">
        <v>26666</v>
      </c>
      <c r="F139" s="10">
        <v>106664</v>
      </c>
      <c r="G139" s="10">
        <v>-0.36999988556000002</v>
      </c>
      <c r="H139" s="10">
        <v>0.78000020980999996</v>
      </c>
      <c r="I139" s="10">
        <v>1.15000009537</v>
      </c>
      <c r="J139" s="2">
        <v>2.2515938480000001E-2</v>
      </c>
      <c r="K139" s="2">
        <v>6.4694213789999996E-2</v>
      </c>
      <c r="L139" s="10">
        <v>600.41001558300002</v>
      </c>
      <c r="M139" s="10">
        <f t="shared" si="21"/>
        <v>2401.6400620307199</v>
      </c>
      <c r="N139" s="10">
        <v>2015</v>
      </c>
      <c r="O139" s="10"/>
    </row>
    <row r="140" spans="1:15" x14ac:dyDescent="0.2">
      <c r="A140" s="10" t="s">
        <v>37</v>
      </c>
      <c r="B140" s="10" t="s">
        <v>59</v>
      </c>
      <c r="C140" s="10">
        <v>35</v>
      </c>
      <c r="D140" s="10">
        <v>15</v>
      </c>
      <c r="E140" s="10">
        <v>5985</v>
      </c>
      <c r="F140" s="10">
        <v>23940</v>
      </c>
      <c r="G140" s="10">
        <v>-0.25</v>
      </c>
      <c r="H140" s="10">
        <v>0.39999961852999999</v>
      </c>
      <c r="I140" s="10">
        <v>0.64999961852999999</v>
      </c>
      <c r="J140" s="2">
        <v>6.8015039459999996E-2</v>
      </c>
      <c r="K140" s="2">
        <v>5.8930343119999999E-2</v>
      </c>
      <c r="L140" s="10">
        <v>407.07001113899997</v>
      </c>
      <c r="M140" s="10">
        <f t="shared" si="21"/>
        <v>1628.2800446724</v>
      </c>
      <c r="N140" s="10">
        <v>2016</v>
      </c>
      <c r="O140" s="10"/>
    </row>
    <row r="141" spans="1:15" x14ac:dyDescent="0.2">
      <c r="A141" s="10" t="s">
        <v>37</v>
      </c>
      <c r="B141" s="10" t="s">
        <v>59</v>
      </c>
      <c r="C141" s="10">
        <v>35</v>
      </c>
      <c r="D141" s="10">
        <v>14</v>
      </c>
      <c r="E141" s="10">
        <v>7485</v>
      </c>
      <c r="F141" s="10">
        <v>29940</v>
      </c>
      <c r="G141" s="10">
        <v>-0.5</v>
      </c>
      <c r="H141" s="10">
        <v>1.9199995994600001</v>
      </c>
      <c r="I141" s="10">
        <v>2.4199995994600001</v>
      </c>
      <c r="J141" s="2">
        <v>0.13816254092999999</v>
      </c>
      <c r="K141" s="2">
        <v>0.12498485715</v>
      </c>
      <c r="L141" s="10">
        <v>1034.14661884</v>
      </c>
      <c r="M141" s="10">
        <f t="shared" si="21"/>
        <v>4136.5864754442</v>
      </c>
      <c r="N141" s="10">
        <v>2017</v>
      </c>
      <c r="O141" s="10"/>
    </row>
    <row r="142" spans="1:15" x14ac:dyDescent="0.2">
      <c r="A142" s="10" t="s">
        <v>37</v>
      </c>
      <c r="B142" s="10" t="s">
        <v>59</v>
      </c>
      <c r="C142" s="10">
        <v>35</v>
      </c>
      <c r="D142" s="10">
        <v>14</v>
      </c>
      <c r="E142" s="10">
        <v>6689</v>
      </c>
      <c r="F142" s="10">
        <v>26756</v>
      </c>
      <c r="G142" s="10">
        <v>-0.40299987792999997</v>
      </c>
      <c r="H142" s="10">
        <v>0.33600044251</v>
      </c>
      <c r="I142" s="10">
        <v>0.73900032043999997</v>
      </c>
      <c r="J142" s="2">
        <v>1.5641363450000001E-2</v>
      </c>
      <c r="K142" s="2">
        <v>6.2172744510000003E-2</v>
      </c>
      <c r="L142" s="10">
        <v>104.625080109</v>
      </c>
      <c r="M142" s="10">
        <f t="shared" si="21"/>
        <v>418.50032046820002</v>
      </c>
      <c r="N142" s="10">
        <v>2018</v>
      </c>
      <c r="O142" s="10"/>
    </row>
    <row r="143" spans="1:15" x14ac:dyDescent="0.2">
      <c r="A143" s="10" t="s">
        <v>37</v>
      </c>
      <c r="B143" s="10" t="s">
        <v>59</v>
      </c>
      <c r="C143" s="10">
        <v>35</v>
      </c>
      <c r="D143" s="10">
        <v>14</v>
      </c>
      <c r="E143" s="10">
        <v>1602</v>
      </c>
      <c r="F143" s="10">
        <v>6408</v>
      </c>
      <c r="G143" s="10">
        <v>-0.1113986969</v>
      </c>
      <c r="H143" s="10">
        <v>0.52750110626000002</v>
      </c>
      <c r="I143" s="10">
        <v>0.63889980315999995</v>
      </c>
      <c r="J143" s="2">
        <v>0.14636141530999999</v>
      </c>
      <c r="K143" s="2">
        <v>7.7021455050000007E-2</v>
      </c>
      <c r="L143" s="10">
        <v>234.47098732000001</v>
      </c>
      <c r="M143" s="10">
        <f t="shared" si="21"/>
        <v>937.88394930647996</v>
      </c>
      <c r="N143" s="10">
        <v>2019</v>
      </c>
      <c r="O143" s="10"/>
    </row>
    <row r="144" spans="1:15" x14ac:dyDescent="0.2">
      <c r="A144" s="10" t="s">
        <v>37</v>
      </c>
      <c r="B144" s="10" t="s">
        <v>59</v>
      </c>
      <c r="C144" s="10">
        <v>35</v>
      </c>
      <c r="D144" s="10">
        <v>14</v>
      </c>
      <c r="E144" s="10">
        <v>219</v>
      </c>
      <c r="F144" s="10">
        <v>876</v>
      </c>
      <c r="G144" s="10">
        <v>-4.4099807739999997E-2</v>
      </c>
      <c r="H144" s="10">
        <v>0.40859985352</v>
      </c>
      <c r="I144" s="10">
        <v>0.45269966126</v>
      </c>
      <c r="J144" s="2">
        <v>0.15378084575000001</v>
      </c>
      <c r="K144" s="2">
        <v>8.2523850999999995E-2</v>
      </c>
      <c r="L144" s="10">
        <v>33.678005218499997</v>
      </c>
      <c r="M144" s="10">
        <f t="shared" si="21"/>
        <v>134.71202087700001</v>
      </c>
      <c r="N144" s="10">
        <v>2020</v>
      </c>
      <c r="O144" s="10"/>
    </row>
    <row r="145" spans="1:15" x14ac:dyDescent="0.2">
      <c r="A145" s="10" t="s">
        <v>27</v>
      </c>
      <c r="B145" s="10" t="s">
        <v>59</v>
      </c>
      <c r="C145" s="10">
        <v>50</v>
      </c>
      <c r="D145" s="10">
        <v>15</v>
      </c>
      <c r="E145" s="10">
        <v>3071</v>
      </c>
      <c r="F145" s="10">
        <v>3071</v>
      </c>
      <c r="G145" s="10">
        <v>-20</v>
      </c>
      <c r="H145" s="10">
        <v>16</v>
      </c>
      <c r="I145" s="10">
        <v>36</v>
      </c>
      <c r="J145" s="2">
        <v>8.4565288179700004E-3</v>
      </c>
      <c r="K145" s="2">
        <v>3.4451954032100001</v>
      </c>
      <c r="L145" s="10">
        <v>2597</v>
      </c>
      <c r="M145" s="10">
        <f t="shared" si="21"/>
        <v>25.96999999998587</v>
      </c>
      <c r="N145" s="10">
        <v>2011</v>
      </c>
      <c r="O145" s="10"/>
    </row>
    <row r="146" spans="1:15" x14ac:dyDescent="0.2">
      <c r="A146" s="10" t="s">
        <v>27</v>
      </c>
      <c r="B146" s="10" t="s">
        <v>59</v>
      </c>
      <c r="C146" s="10">
        <v>50</v>
      </c>
      <c r="D146" s="10">
        <v>17</v>
      </c>
      <c r="E146" s="10">
        <v>711</v>
      </c>
      <c r="F146" s="10">
        <v>2844</v>
      </c>
      <c r="G146" s="10">
        <v>-0.32618522643999998</v>
      </c>
      <c r="H146" s="10">
        <v>0.25474786758000001</v>
      </c>
      <c r="I146" s="10">
        <v>0.58093309403000004</v>
      </c>
      <c r="J146" s="2">
        <v>-5.1485252109999997E-2</v>
      </c>
      <c r="K146" s="2">
        <v>6.2182445029999998E-2</v>
      </c>
      <c r="L146" s="10">
        <v>-36.606014251700003</v>
      </c>
      <c r="M146" s="10">
        <f t="shared" si="21"/>
        <v>-146.42405700083998</v>
      </c>
      <c r="N146" s="10">
        <v>2012</v>
      </c>
      <c r="O146" s="10"/>
    </row>
    <row r="147" spans="1:15" x14ac:dyDescent="0.2">
      <c r="A147" s="10" t="s">
        <v>28</v>
      </c>
      <c r="B147" s="10" t="s">
        <v>60</v>
      </c>
      <c r="C147" s="10">
        <v>12</v>
      </c>
      <c r="D147" s="10">
        <v>16</v>
      </c>
      <c r="E147" s="10">
        <v>21340</v>
      </c>
      <c r="F147" s="10">
        <v>21340</v>
      </c>
      <c r="G147" s="10">
        <v>-149</v>
      </c>
      <c r="H147" s="10">
        <v>47</v>
      </c>
      <c r="I147" s="10">
        <v>196</v>
      </c>
      <c r="J147" s="2">
        <v>1.1759137769400001E-2</v>
      </c>
      <c r="K147" s="2">
        <v>4.7474139346199999</v>
      </c>
      <c r="L147" s="10">
        <v>25094</v>
      </c>
      <c r="M147" s="10">
        <f t="shared" si="21"/>
        <v>250.93999999899603</v>
      </c>
      <c r="N147" s="10">
        <v>2011</v>
      </c>
      <c r="O147" s="10"/>
    </row>
    <row r="148" spans="1:15" x14ac:dyDescent="0.2">
      <c r="A148" s="10" t="s">
        <v>28</v>
      </c>
      <c r="B148" s="10" t="s">
        <v>60</v>
      </c>
      <c r="C148" s="10">
        <v>12</v>
      </c>
      <c r="D148" s="10">
        <v>18</v>
      </c>
      <c r="E148" s="10">
        <v>6568</v>
      </c>
      <c r="F148" s="10">
        <v>26272</v>
      </c>
      <c r="G148" s="10">
        <v>-0.74606800079000002</v>
      </c>
      <c r="H148" s="10">
        <v>0.84976577759000005</v>
      </c>
      <c r="I148" s="10">
        <v>1.5958337783800001</v>
      </c>
      <c r="J148" s="2">
        <v>-5.049787344E-2</v>
      </c>
      <c r="K148" s="2">
        <v>9.3107769699999995E-2</v>
      </c>
      <c r="L148" s="10">
        <v>-331.67003274000001</v>
      </c>
      <c r="M148" s="10">
        <f t="shared" si="21"/>
        <v>-1326.68013101568</v>
      </c>
      <c r="N148" s="10">
        <v>2012</v>
      </c>
      <c r="O148" s="10"/>
    </row>
    <row r="149" spans="1:15" x14ac:dyDescent="0.2">
      <c r="A149" s="10" t="s">
        <v>28</v>
      </c>
      <c r="B149" s="10" t="s">
        <v>60</v>
      </c>
      <c r="C149" s="10">
        <v>12</v>
      </c>
      <c r="D149" s="10">
        <v>16</v>
      </c>
      <c r="E149" s="10">
        <v>3423</v>
      </c>
      <c r="F149" s="10">
        <v>13692</v>
      </c>
      <c r="G149" s="10">
        <v>-1.2178993225100001</v>
      </c>
      <c r="H149" s="10">
        <v>0.53607463837000002</v>
      </c>
      <c r="I149" s="10">
        <v>1.75397396088</v>
      </c>
      <c r="J149" s="2">
        <v>3.50619038E-3</v>
      </c>
      <c r="K149" s="2">
        <v>9.985326186E-2</v>
      </c>
      <c r="L149" s="10">
        <v>12.0016896725</v>
      </c>
      <c r="M149" s="10">
        <f t="shared" si="21"/>
        <v>48.006758682959997</v>
      </c>
      <c r="N149" s="10">
        <v>2013</v>
      </c>
      <c r="O149" s="10"/>
    </row>
    <row r="150" spans="1:15" x14ac:dyDescent="0.2">
      <c r="A150" s="10" t="s">
        <v>28</v>
      </c>
      <c r="B150" s="10" t="s">
        <v>60</v>
      </c>
      <c r="C150" s="10">
        <v>12</v>
      </c>
      <c r="D150" s="10">
        <v>15</v>
      </c>
      <c r="E150" s="10">
        <v>4059</v>
      </c>
      <c r="F150" s="10">
        <v>16236</v>
      </c>
      <c r="G150" s="10">
        <v>-0.75</v>
      </c>
      <c r="H150" s="10">
        <v>1.40999984741</v>
      </c>
      <c r="I150" s="10">
        <v>2.15999984741</v>
      </c>
      <c r="J150" s="2">
        <v>-1.323231343E-2</v>
      </c>
      <c r="K150" s="2">
        <v>5.7364271600000002E-2</v>
      </c>
      <c r="L150" s="10">
        <v>-53.709960222200003</v>
      </c>
      <c r="M150" s="10">
        <f t="shared" si="21"/>
        <v>-214.83984084948</v>
      </c>
      <c r="N150" s="10">
        <v>2014</v>
      </c>
      <c r="O150" s="10"/>
    </row>
    <row r="151" spans="1:15" x14ac:dyDescent="0.2">
      <c r="A151" s="10" t="s">
        <v>28</v>
      </c>
      <c r="B151" s="10" t="s">
        <v>60</v>
      </c>
      <c r="C151" s="10">
        <v>12</v>
      </c>
      <c r="D151" s="10">
        <v>15</v>
      </c>
      <c r="E151" s="10">
        <v>4333</v>
      </c>
      <c r="F151" s="10">
        <v>17332</v>
      </c>
      <c r="G151" s="10">
        <v>-0.40999984741000001</v>
      </c>
      <c r="H151" s="10">
        <v>0.55000019073999995</v>
      </c>
      <c r="I151" s="10">
        <v>0.96000003815000001</v>
      </c>
      <c r="J151" s="2">
        <v>1.4112631719999999E-2</v>
      </c>
      <c r="K151" s="2">
        <v>4.4373501930000003E-2</v>
      </c>
      <c r="L151" s="10">
        <v>61.150033235499997</v>
      </c>
      <c r="M151" s="10">
        <f t="shared" si="21"/>
        <v>244.60013297103998</v>
      </c>
      <c r="N151" s="10">
        <v>2015</v>
      </c>
      <c r="O151" s="10"/>
    </row>
    <row r="152" spans="1:15" x14ac:dyDescent="0.2">
      <c r="A152" s="10" t="s">
        <v>28</v>
      </c>
      <c r="B152" s="10" t="s">
        <v>60</v>
      </c>
      <c r="C152" s="10">
        <v>12</v>
      </c>
      <c r="D152" s="10">
        <v>16</v>
      </c>
      <c r="E152" s="10">
        <v>4499</v>
      </c>
      <c r="F152" s="10">
        <v>17996</v>
      </c>
      <c r="G152" s="10">
        <v>-0.48000049590999999</v>
      </c>
      <c r="H152" s="10">
        <v>0.45000028609999998</v>
      </c>
      <c r="I152" s="10">
        <v>0.93000078201000003</v>
      </c>
      <c r="J152" s="2">
        <v>-7.4127502599999999E-3</v>
      </c>
      <c r="K152" s="2">
        <v>3.7517088019999999E-2</v>
      </c>
      <c r="L152" s="10">
        <v>-33.349963426599999</v>
      </c>
      <c r="M152" s="10">
        <f t="shared" si="21"/>
        <v>-133.39985367896</v>
      </c>
      <c r="N152" s="10">
        <v>2016</v>
      </c>
      <c r="O152" s="10"/>
    </row>
    <row r="153" spans="1:15" x14ac:dyDescent="0.2">
      <c r="A153" s="10" t="s">
        <v>28</v>
      </c>
      <c r="B153" s="10" t="s">
        <v>60</v>
      </c>
      <c r="C153" s="10">
        <v>12</v>
      </c>
      <c r="D153" s="10">
        <v>15</v>
      </c>
      <c r="E153" s="10">
        <v>7175</v>
      </c>
      <c r="F153" s="10">
        <v>28700</v>
      </c>
      <c r="G153" s="10">
        <v>-0.26000022888000002</v>
      </c>
      <c r="H153" s="10">
        <v>0.88000011444000004</v>
      </c>
      <c r="I153" s="10">
        <v>1.1400003433200001</v>
      </c>
      <c r="J153" s="2">
        <v>4.6517074829999998E-2</v>
      </c>
      <c r="K153" s="2">
        <v>4.7180083070000003E-2</v>
      </c>
      <c r="L153" s="10">
        <v>333.76001191099999</v>
      </c>
      <c r="M153" s="10">
        <f t="shared" si="21"/>
        <v>1335.040047621</v>
      </c>
      <c r="N153" s="10">
        <v>2017</v>
      </c>
      <c r="O153" s="10"/>
    </row>
    <row r="154" spans="1:15" x14ac:dyDescent="0.2">
      <c r="A154" s="10" t="s">
        <v>28</v>
      </c>
      <c r="B154" s="10" t="s">
        <v>60</v>
      </c>
      <c r="C154" s="10">
        <v>12</v>
      </c>
      <c r="D154" s="10">
        <v>15</v>
      </c>
      <c r="E154" s="10">
        <v>8130</v>
      </c>
      <c r="F154" s="10">
        <v>32520</v>
      </c>
      <c r="G154" s="10">
        <v>-0.41600036621000003</v>
      </c>
      <c r="H154" s="10">
        <v>0.28800010680999999</v>
      </c>
      <c r="I154" s="10">
        <v>0.70400047302000002</v>
      </c>
      <c r="J154" s="2">
        <v>-1.4990356579999999E-2</v>
      </c>
      <c r="K154" s="2">
        <v>4.3311509820000003E-2</v>
      </c>
      <c r="L154" s="10">
        <v>-121.871598959</v>
      </c>
      <c r="M154" s="10">
        <f t="shared" si="21"/>
        <v>-487.48639598159997</v>
      </c>
      <c r="N154" s="10">
        <v>2018</v>
      </c>
      <c r="O154" s="10"/>
    </row>
    <row r="155" spans="1:15" x14ac:dyDescent="0.2">
      <c r="A155" s="10" t="s">
        <v>28</v>
      </c>
      <c r="B155" s="10" t="s">
        <v>60</v>
      </c>
      <c r="C155" s="10">
        <v>12</v>
      </c>
      <c r="D155" s="10">
        <v>15</v>
      </c>
      <c r="E155" s="10">
        <v>15074</v>
      </c>
      <c r="F155" s="10">
        <v>60296</v>
      </c>
      <c r="G155" s="10">
        <v>-0.30699968338</v>
      </c>
      <c r="H155" s="10">
        <v>0.42149925232000002</v>
      </c>
      <c r="I155" s="10">
        <v>0.72849893570000002</v>
      </c>
      <c r="J155" s="2">
        <v>1.395875324E-2</v>
      </c>
      <c r="K155" s="2">
        <v>4.6250176109999999E-2</v>
      </c>
      <c r="L155" s="10">
        <v>210.41424632100001</v>
      </c>
      <c r="M155" s="10">
        <f t="shared" si="21"/>
        <v>841.65698535903994</v>
      </c>
      <c r="N155" s="10">
        <v>2019</v>
      </c>
      <c r="O155" s="10"/>
    </row>
    <row r="156" spans="1:15" x14ac:dyDescent="0.2">
      <c r="A156" s="10" t="s">
        <v>28</v>
      </c>
      <c r="B156" s="10" t="s">
        <v>60</v>
      </c>
      <c r="C156" s="10">
        <v>12</v>
      </c>
      <c r="D156" s="10">
        <v>15</v>
      </c>
      <c r="E156" s="10">
        <v>15312</v>
      </c>
      <c r="F156" s="10">
        <v>61248</v>
      </c>
      <c r="G156" s="10">
        <v>-0.76889991759999998</v>
      </c>
      <c r="H156" s="10">
        <v>0.47919988631999999</v>
      </c>
      <c r="I156" s="10">
        <v>1.24809980392</v>
      </c>
      <c r="J156" s="2">
        <v>-2.029731546E-2</v>
      </c>
      <c r="K156" s="2">
        <v>3.900174503E-2</v>
      </c>
      <c r="L156" s="10">
        <v>-310.79249429700002</v>
      </c>
      <c r="M156" s="10">
        <f t="shared" si="21"/>
        <v>-1243.1699772940799</v>
      </c>
      <c r="N156" s="10">
        <v>2020</v>
      </c>
      <c r="O156" s="10"/>
    </row>
    <row r="157" spans="1:15" x14ac:dyDescent="0.2">
      <c r="A157" s="10" t="s">
        <v>29</v>
      </c>
      <c r="B157" s="10" t="s">
        <v>60</v>
      </c>
      <c r="C157" s="10">
        <v>6</v>
      </c>
      <c r="D157" s="10">
        <v>17</v>
      </c>
      <c r="E157" s="10">
        <v>9783</v>
      </c>
      <c r="F157" s="10">
        <v>9783</v>
      </c>
      <c r="G157" s="10">
        <v>-53</v>
      </c>
      <c r="H157" s="10">
        <v>74</v>
      </c>
      <c r="I157" s="10">
        <v>127</v>
      </c>
      <c r="J157" s="2">
        <v>6.8516814882999995E-3</v>
      </c>
      <c r="K157" s="2">
        <v>6.3285325168400002</v>
      </c>
      <c r="L157" s="10">
        <v>6703</v>
      </c>
      <c r="M157" s="10">
        <f t="shared" si="21"/>
        <v>67.030000000038896</v>
      </c>
      <c r="N157" s="10">
        <v>2011</v>
      </c>
      <c r="O157" s="10"/>
    </row>
    <row r="158" spans="1:15" x14ac:dyDescent="0.2">
      <c r="A158" s="10" t="s">
        <v>29</v>
      </c>
      <c r="B158" s="10" t="s">
        <v>60</v>
      </c>
      <c r="C158" s="10">
        <v>6</v>
      </c>
      <c r="D158" s="10">
        <v>19</v>
      </c>
      <c r="E158" s="10">
        <v>1060</v>
      </c>
      <c r="F158" s="10">
        <v>4240</v>
      </c>
      <c r="G158" s="10">
        <v>-0.44710922241000001</v>
      </c>
      <c r="H158" s="10">
        <v>0.78106594086000003</v>
      </c>
      <c r="I158" s="10">
        <v>1.22817516327</v>
      </c>
      <c r="J158" s="2">
        <v>-3.9003342500000003E-2</v>
      </c>
      <c r="K158" s="2">
        <v>0.12490598662999999</v>
      </c>
      <c r="L158" s="10">
        <v>-41.343543052699999</v>
      </c>
      <c r="M158" s="10">
        <f t="shared" si="21"/>
        <v>-165.3741722</v>
      </c>
      <c r="N158" s="10">
        <v>2012</v>
      </c>
      <c r="O158" s="10"/>
    </row>
    <row r="159" spans="1:15" x14ac:dyDescent="0.2">
      <c r="A159" s="10" t="s">
        <v>29</v>
      </c>
      <c r="B159" s="10" t="s">
        <v>60</v>
      </c>
      <c r="C159" s="10">
        <v>6</v>
      </c>
      <c r="D159" s="10">
        <v>17</v>
      </c>
      <c r="E159" s="10">
        <v>2066</v>
      </c>
      <c r="F159" s="10">
        <v>8264</v>
      </c>
      <c r="G159" s="10">
        <v>-0.40277004241999997</v>
      </c>
      <c r="H159" s="10">
        <v>0.63173198699999999</v>
      </c>
      <c r="I159" s="10">
        <v>1.03450202942</v>
      </c>
      <c r="J159" s="2">
        <v>1.27915489E-2</v>
      </c>
      <c r="K159" s="2">
        <v>0.10496638921</v>
      </c>
      <c r="L159" s="10">
        <v>26.427340030700002</v>
      </c>
      <c r="M159" s="10">
        <f t="shared" si="21"/>
        <v>105.7093601096</v>
      </c>
      <c r="N159" s="10">
        <v>2013</v>
      </c>
      <c r="O159" s="10"/>
    </row>
    <row r="160" spans="1:15" x14ac:dyDescent="0.2">
      <c r="A160" s="10" t="s">
        <v>29</v>
      </c>
      <c r="B160" s="10" t="s">
        <v>60</v>
      </c>
      <c r="C160" s="10">
        <v>6</v>
      </c>
      <c r="D160" s="10">
        <v>16</v>
      </c>
      <c r="E160" s="10">
        <v>8870</v>
      </c>
      <c r="F160" s="10">
        <v>35480</v>
      </c>
      <c r="G160" s="10">
        <v>-0.53000068665</v>
      </c>
      <c r="H160" s="10">
        <v>0.32999992370999998</v>
      </c>
      <c r="I160" s="10">
        <v>0.86000061034999997</v>
      </c>
      <c r="J160" s="2">
        <v>-1.7229998609999998E-2</v>
      </c>
      <c r="K160" s="2">
        <v>6.144818766E-2</v>
      </c>
      <c r="L160" s="10">
        <v>-152.83008766200001</v>
      </c>
      <c r="M160" s="10">
        <f t="shared" si="21"/>
        <v>-611.32035068279993</v>
      </c>
      <c r="N160" s="10">
        <v>2014</v>
      </c>
      <c r="O160" s="10"/>
    </row>
    <row r="161" spans="1:15" x14ac:dyDescent="0.2">
      <c r="A161" s="10" t="s">
        <v>29</v>
      </c>
      <c r="B161" s="10" t="s">
        <v>60</v>
      </c>
      <c r="C161" s="10">
        <v>6</v>
      </c>
      <c r="D161" s="10">
        <v>16</v>
      </c>
      <c r="E161" s="10">
        <v>13672</v>
      </c>
      <c r="F161" s="10">
        <v>54688</v>
      </c>
      <c r="G161" s="10">
        <v>-0.28000020981000001</v>
      </c>
      <c r="H161" s="10">
        <v>0.26999950409000001</v>
      </c>
      <c r="I161" s="10">
        <v>0.54999971390000002</v>
      </c>
      <c r="J161" s="2">
        <v>9.1486251000000001E-3</v>
      </c>
      <c r="K161" s="2">
        <v>3.1571958550000001E-2</v>
      </c>
      <c r="L161" s="10">
        <v>125.080002308</v>
      </c>
      <c r="M161" s="10">
        <f t="shared" si="21"/>
        <v>500.32000946879998</v>
      </c>
      <c r="N161" s="10">
        <v>2015</v>
      </c>
      <c r="O161" s="10"/>
    </row>
    <row r="162" spans="1:15" x14ac:dyDescent="0.2">
      <c r="A162" s="10" t="s">
        <v>29</v>
      </c>
      <c r="B162" s="10" t="s">
        <v>60</v>
      </c>
      <c r="C162" s="10">
        <v>6</v>
      </c>
      <c r="D162" s="10">
        <v>17</v>
      </c>
      <c r="E162" s="10">
        <v>15759</v>
      </c>
      <c r="F162" s="10">
        <v>63036</v>
      </c>
      <c r="G162" s="10">
        <v>-0.68499994277999998</v>
      </c>
      <c r="H162" s="10">
        <v>0.48750019074000001</v>
      </c>
      <c r="I162" s="10">
        <v>1.17250013351</v>
      </c>
      <c r="J162" s="2">
        <v>-1.0721236029999999E-2</v>
      </c>
      <c r="K162" s="2">
        <v>4.1356387940000003E-2</v>
      </c>
      <c r="L162" s="10">
        <v>-168.95595860500001</v>
      </c>
      <c r="M162" s="10">
        <f t="shared" si="21"/>
        <v>-675.82383438707996</v>
      </c>
      <c r="N162" s="10">
        <v>2016</v>
      </c>
      <c r="O162" s="10"/>
    </row>
    <row r="163" spans="1:15" x14ac:dyDescent="0.2">
      <c r="A163" s="10" t="s">
        <v>29</v>
      </c>
      <c r="B163" s="10" t="s">
        <v>60</v>
      </c>
      <c r="C163" s="10">
        <v>6</v>
      </c>
      <c r="D163" s="10">
        <v>16</v>
      </c>
      <c r="E163" s="10">
        <v>19052</v>
      </c>
      <c r="F163" s="10">
        <v>76208</v>
      </c>
      <c r="G163" s="10">
        <v>-0.44000005722000002</v>
      </c>
      <c r="H163" s="10">
        <v>0.47000026702999997</v>
      </c>
      <c r="I163" s="10">
        <v>0.91000032424999999</v>
      </c>
      <c r="J163" s="2">
        <v>4.0700191429999998E-2</v>
      </c>
      <c r="K163" s="2">
        <v>3.6667459919999999E-2</v>
      </c>
      <c r="L163" s="10">
        <v>775.42004704500005</v>
      </c>
      <c r="M163" s="10">
        <f t="shared" si="21"/>
        <v>3101.6801884974398</v>
      </c>
      <c r="N163" s="10">
        <v>2017</v>
      </c>
      <c r="O163" s="10"/>
    </row>
    <row r="164" spans="1:15" x14ac:dyDescent="0.2">
      <c r="A164" s="10" t="s">
        <v>29</v>
      </c>
      <c r="B164" s="10" t="s">
        <v>60</v>
      </c>
      <c r="C164" s="10">
        <v>6</v>
      </c>
      <c r="D164" s="10">
        <v>16</v>
      </c>
      <c r="E164" s="10">
        <v>15054</v>
      </c>
      <c r="F164" s="10">
        <v>60216</v>
      </c>
      <c r="G164" s="10">
        <v>-0.62599945067999996</v>
      </c>
      <c r="H164" s="10">
        <v>0.26500034332</v>
      </c>
      <c r="I164" s="10">
        <v>0.89099979400999996</v>
      </c>
      <c r="J164" s="2">
        <v>-1.2976844160000001E-2</v>
      </c>
      <c r="K164" s="2">
        <v>6.3815301049999995E-2</v>
      </c>
      <c r="L164" s="10">
        <v>-195.353411913</v>
      </c>
      <c r="M164" s="10">
        <f t="shared" si="21"/>
        <v>-781.41364793856008</v>
      </c>
      <c r="N164" s="10">
        <v>2018</v>
      </c>
      <c r="O164" s="10"/>
    </row>
    <row r="165" spans="1:15" x14ac:dyDescent="0.2">
      <c r="A165" s="10" t="s">
        <v>29</v>
      </c>
      <c r="B165" s="10" t="s">
        <v>60</v>
      </c>
      <c r="C165" s="10">
        <v>6</v>
      </c>
      <c r="D165" s="10">
        <v>16</v>
      </c>
      <c r="E165" s="10">
        <v>22908</v>
      </c>
      <c r="F165" s="10">
        <v>91632</v>
      </c>
      <c r="G165" s="10">
        <v>-0.68779945373999996</v>
      </c>
      <c r="H165" s="10">
        <v>0.63969993590999996</v>
      </c>
      <c r="I165" s="10">
        <v>1.32749938965</v>
      </c>
      <c r="J165" s="2">
        <v>2.5515724890000001E-2</v>
      </c>
      <c r="K165" s="2">
        <v>6.2660342970000005E-2</v>
      </c>
      <c r="L165" s="10">
        <v>584.514225721</v>
      </c>
      <c r="M165" s="10">
        <f t="shared" si="21"/>
        <v>2338.05690312048</v>
      </c>
      <c r="N165" s="10">
        <v>2019</v>
      </c>
      <c r="O165" s="10"/>
    </row>
    <row r="166" spans="1:15" x14ac:dyDescent="0.2">
      <c r="A166" s="10" t="s">
        <v>29</v>
      </c>
      <c r="B166" s="10" t="s">
        <v>60</v>
      </c>
      <c r="C166" s="10">
        <v>6</v>
      </c>
      <c r="D166" s="10">
        <v>16</v>
      </c>
      <c r="E166" s="10">
        <v>11650</v>
      </c>
      <c r="F166" s="10">
        <v>46600</v>
      </c>
      <c r="G166" s="10">
        <v>-0.33640003204000002</v>
      </c>
      <c r="H166" s="10">
        <v>0.30180025101000002</v>
      </c>
      <c r="I166" s="10">
        <v>0.63820028304999998</v>
      </c>
      <c r="J166" s="2">
        <v>-1.4861624679999999E-2</v>
      </c>
      <c r="K166" s="2">
        <v>3.8583061010000003E-2</v>
      </c>
      <c r="L166" s="10">
        <v>-173.13792753199999</v>
      </c>
      <c r="M166" s="10">
        <f t="shared" si="21"/>
        <v>-692.55171008799994</v>
      </c>
      <c r="N166" s="10">
        <v>2020</v>
      </c>
      <c r="O166" s="10"/>
    </row>
    <row r="167" spans="1:15" x14ac:dyDescent="0.2">
      <c r="A167" s="10" t="s">
        <v>30</v>
      </c>
      <c r="B167" s="10" t="s">
        <v>60</v>
      </c>
      <c r="C167" s="10">
        <v>6</v>
      </c>
      <c r="D167" s="10">
        <v>18</v>
      </c>
      <c r="E167" s="10">
        <v>4652</v>
      </c>
      <c r="F167" s="10">
        <v>4652</v>
      </c>
      <c r="G167" s="10">
        <v>-35</v>
      </c>
      <c r="H167" s="10">
        <v>21</v>
      </c>
      <c r="I167" s="10">
        <v>56</v>
      </c>
      <c r="J167" s="2">
        <v>3.0464316423000001E-2</v>
      </c>
      <c r="K167" s="2">
        <v>3.42321404583</v>
      </c>
      <c r="L167" s="10">
        <v>14172</v>
      </c>
      <c r="M167" s="10">
        <f t="shared" si="21"/>
        <v>141.71999999979602</v>
      </c>
      <c r="N167" s="10">
        <v>2011</v>
      </c>
      <c r="O167" s="10"/>
    </row>
    <row r="168" spans="1:15" x14ac:dyDescent="0.2">
      <c r="A168" s="10" t="s">
        <v>30</v>
      </c>
      <c r="B168" s="10" t="s">
        <v>60</v>
      </c>
      <c r="C168" s="10">
        <v>6</v>
      </c>
      <c r="D168" s="10">
        <v>20</v>
      </c>
      <c r="E168" s="10">
        <v>1163</v>
      </c>
      <c r="F168" s="10">
        <v>4652</v>
      </c>
      <c r="G168" s="10">
        <v>-0.33374881744000001</v>
      </c>
      <c r="H168" s="10">
        <v>8.2863807679999998E-2</v>
      </c>
      <c r="I168" s="10">
        <v>0.41661262512000002</v>
      </c>
      <c r="J168" s="2">
        <v>-9.3442532280000004E-2</v>
      </c>
      <c r="K168" s="2">
        <v>5.3766304450000003E-2</v>
      </c>
      <c r="L168" s="10">
        <v>-108.673665047</v>
      </c>
      <c r="M168" s="10">
        <f t="shared" si="21"/>
        <v>-434.69466016656003</v>
      </c>
      <c r="N168" s="10">
        <v>2012</v>
      </c>
      <c r="O168" s="10"/>
    </row>
    <row r="169" spans="1:15" x14ac:dyDescent="0.2">
      <c r="A169" s="10" t="s">
        <v>30</v>
      </c>
      <c r="B169" s="10" t="s">
        <v>60</v>
      </c>
      <c r="C169" s="10">
        <v>6</v>
      </c>
      <c r="D169" s="10">
        <v>18</v>
      </c>
      <c r="E169" s="10">
        <v>7840</v>
      </c>
      <c r="F169" s="10">
        <v>31360</v>
      </c>
      <c r="G169" s="10">
        <v>-0.32053470612000001</v>
      </c>
      <c r="H169" s="10">
        <v>0.52167987823999995</v>
      </c>
      <c r="I169" s="10">
        <v>0.84221458434999996</v>
      </c>
      <c r="J169" s="2">
        <v>-2.0343794379999999E-2</v>
      </c>
      <c r="K169" s="2">
        <v>6.1128384469999998E-2</v>
      </c>
      <c r="L169" s="10">
        <v>-159.49534797699999</v>
      </c>
      <c r="M169" s="10">
        <f t="shared" si="21"/>
        <v>-637.98139175680001</v>
      </c>
      <c r="N169" s="10">
        <v>2013</v>
      </c>
      <c r="O169" s="10"/>
    </row>
    <row r="170" spans="1:15" x14ac:dyDescent="0.2">
      <c r="A170" s="10" t="s">
        <v>31</v>
      </c>
      <c r="B170" s="10" t="s">
        <v>58</v>
      </c>
      <c r="C170" s="10">
        <v>17</v>
      </c>
      <c r="D170" s="10">
        <v>19</v>
      </c>
      <c r="E170" s="10">
        <v>1918</v>
      </c>
      <c r="F170" s="10">
        <v>1918</v>
      </c>
      <c r="G170" s="10">
        <v>-79</v>
      </c>
      <c r="H170" s="10">
        <v>89</v>
      </c>
      <c r="I170" s="10">
        <v>168</v>
      </c>
      <c r="J170" s="2">
        <v>-1.9697601668400001E-2</v>
      </c>
      <c r="K170" s="2">
        <v>10.8607703541</v>
      </c>
      <c r="L170" s="10">
        <v>-3778</v>
      </c>
      <c r="M170" s="10">
        <f t="shared" si="21"/>
        <v>-37.779999999991205</v>
      </c>
      <c r="N170" s="10">
        <v>2011</v>
      </c>
      <c r="O170" s="10"/>
    </row>
    <row r="171" spans="1:15" x14ac:dyDescent="0.2">
      <c r="A171" s="10" t="s">
        <v>31</v>
      </c>
      <c r="B171" s="10" t="s">
        <v>58</v>
      </c>
      <c r="C171" s="10">
        <v>17</v>
      </c>
      <c r="D171" s="10">
        <v>21</v>
      </c>
      <c r="E171" s="10">
        <v>447</v>
      </c>
      <c r="F171" s="10">
        <v>1788</v>
      </c>
      <c r="G171" s="10">
        <v>-0.52273464202999997</v>
      </c>
      <c r="H171" s="10">
        <v>0.39424324036000002</v>
      </c>
      <c r="I171" s="10">
        <v>0.91697788239</v>
      </c>
      <c r="J171" s="2">
        <v>-7.1596720600000004E-3</v>
      </c>
      <c r="K171" s="2">
        <v>0.14959933084999999</v>
      </c>
      <c r="L171" s="10">
        <v>-3.2003734111800002</v>
      </c>
      <c r="M171" s="10">
        <f t="shared" si="21"/>
        <v>-12.801493643280001</v>
      </c>
      <c r="N171" s="10">
        <v>2012</v>
      </c>
      <c r="O171" s="10"/>
    </row>
    <row r="172" spans="1:15" x14ac:dyDescent="0.2">
      <c r="A172" s="10" t="s">
        <v>31</v>
      </c>
      <c r="B172" s="10" t="s">
        <v>58</v>
      </c>
      <c r="C172" s="10">
        <v>17</v>
      </c>
      <c r="D172" s="10">
        <v>19</v>
      </c>
      <c r="E172" s="10">
        <v>20</v>
      </c>
      <c r="F172" s="10">
        <v>80</v>
      </c>
      <c r="G172" s="10">
        <v>-3.1128883360000002E-2</v>
      </c>
      <c r="H172" s="10">
        <v>0.27379798889000001</v>
      </c>
      <c r="I172" s="10">
        <v>0.30492687224999998</v>
      </c>
      <c r="J172" s="2">
        <v>8.2679986950000006E-2</v>
      </c>
      <c r="K172" s="2">
        <v>7.0954317660000002E-2</v>
      </c>
      <c r="L172" s="10">
        <v>1.6535997390699999</v>
      </c>
      <c r="M172" s="10">
        <f t="shared" si="21"/>
        <v>6.6143989560000005</v>
      </c>
      <c r="N172" s="10">
        <v>2013</v>
      </c>
      <c r="O172" s="10"/>
    </row>
    <row r="173" spans="1:15" x14ac:dyDescent="0.2">
      <c r="A173" s="10" t="s">
        <v>31</v>
      </c>
      <c r="B173" s="10" t="s">
        <v>58</v>
      </c>
      <c r="C173" s="10">
        <v>17</v>
      </c>
      <c r="D173" s="10">
        <v>18</v>
      </c>
      <c r="E173" s="10">
        <v>31182</v>
      </c>
      <c r="F173" s="10">
        <v>124728</v>
      </c>
      <c r="G173" s="10">
        <v>-0.42000007629000002</v>
      </c>
      <c r="H173" s="10">
        <v>0.5</v>
      </c>
      <c r="I173" s="10">
        <v>0.92000007629000002</v>
      </c>
      <c r="J173" s="2">
        <v>-7.0011562499999996E-3</v>
      </c>
      <c r="K173" s="2">
        <v>4.8096432359999997E-2</v>
      </c>
      <c r="L173" s="10">
        <v>-218.310054302</v>
      </c>
      <c r="M173" s="10">
        <f t="shared" si="21"/>
        <v>-873.24021674999995</v>
      </c>
      <c r="N173" s="10">
        <v>2016</v>
      </c>
      <c r="O173" s="10"/>
    </row>
    <row r="174" spans="1:15" x14ac:dyDescent="0.2">
      <c r="A174" s="10" t="s">
        <v>31</v>
      </c>
      <c r="B174" s="10" t="s">
        <v>58</v>
      </c>
      <c r="C174" s="10">
        <v>17</v>
      </c>
      <c r="D174" s="10">
        <v>17</v>
      </c>
      <c r="E174" s="10">
        <v>12665</v>
      </c>
      <c r="F174" s="10">
        <v>50660</v>
      </c>
      <c r="G174" s="10">
        <v>-0.44000053406</v>
      </c>
      <c r="H174" s="10">
        <v>0.61999988555999996</v>
      </c>
      <c r="I174" s="10">
        <v>1.0600004196199999</v>
      </c>
      <c r="J174" s="2">
        <v>3.5802609559999997E-2</v>
      </c>
      <c r="K174" s="2">
        <v>3.9845209100000001E-2</v>
      </c>
      <c r="L174" s="10">
        <v>453.44005012500003</v>
      </c>
      <c r="M174" s="10">
        <f t="shared" si="21"/>
        <v>1813.7602003095999</v>
      </c>
      <c r="N174" s="10">
        <v>2017</v>
      </c>
      <c r="O174" s="10"/>
    </row>
    <row r="175" spans="1:15" x14ac:dyDescent="0.2">
      <c r="A175" s="10" t="s">
        <v>31</v>
      </c>
      <c r="B175" s="10" t="s">
        <v>58</v>
      </c>
      <c r="C175" s="10">
        <v>17</v>
      </c>
      <c r="D175" s="10">
        <v>17</v>
      </c>
      <c r="E175" s="10">
        <v>6992</v>
      </c>
      <c r="F175" s="10">
        <v>27968</v>
      </c>
      <c r="G175" s="10">
        <v>-0.50999927520999999</v>
      </c>
      <c r="H175" s="10">
        <v>0.18700027465999999</v>
      </c>
      <c r="I175" s="10">
        <v>0.69699954987000001</v>
      </c>
      <c r="J175" s="2">
        <v>-2.499374931E-2</v>
      </c>
      <c r="K175" s="2">
        <v>4.9418551960000001E-2</v>
      </c>
      <c r="L175" s="10">
        <v>-174.756295204</v>
      </c>
      <c r="M175" s="10">
        <f t="shared" si="21"/>
        <v>-699.02518070207998</v>
      </c>
      <c r="N175" s="10">
        <v>2018</v>
      </c>
      <c r="O175" s="10"/>
    </row>
    <row r="176" spans="1:15" x14ac:dyDescent="0.2">
      <c r="A176" s="10" t="s">
        <v>31</v>
      </c>
      <c r="B176" s="10" t="s">
        <v>58</v>
      </c>
      <c r="C176" s="10">
        <v>17</v>
      </c>
      <c r="D176" s="10">
        <v>17</v>
      </c>
      <c r="E176" s="10">
        <v>11992</v>
      </c>
      <c r="F176" s="10">
        <v>47968</v>
      </c>
      <c r="G176" s="10">
        <v>-0.11229991912999999</v>
      </c>
      <c r="H176" s="10">
        <v>0.47519969940000001</v>
      </c>
      <c r="I176" s="10">
        <v>0.58749961852999999</v>
      </c>
      <c r="J176" s="2">
        <v>2.2674202559999999E-2</v>
      </c>
      <c r="K176" s="2">
        <v>3.94768141E-2</v>
      </c>
      <c r="L176" s="10">
        <v>271.90903711300001</v>
      </c>
      <c r="M176" s="10">
        <f t="shared" si="21"/>
        <v>1087.63614839808</v>
      </c>
      <c r="N176" s="10">
        <v>2019</v>
      </c>
      <c r="O176" s="10"/>
    </row>
    <row r="177" spans="1:15" x14ac:dyDescent="0.2">
      <c r="A177" s="10" t="s">
        <v>31</v>
      </c>
      <c r="B177" s="10" t="s">
        <v>58</v>
      </c>
      <c r="C177" s="10">
        <v>17</v>
      </c>
      <c r="D177" s="10">
        <v>17</v>
      </c>
      <c r="E177" s="10">
        <v>11407</v>
      </c>
      <c r="F177" s="10">
        <v>45628</v>
      </c>
      <c r="G177" s="10">
        <v>-0.47369956969999999</v>
      </c>
      <c r="H177" s="10">
        <v>0.22909927367999999</v>
      </c>
      <c r="I177" s="10">
        <v>0.70279884337999998</v>
      </c>
      <c r="J177" s="2">
        <v>-1.5973771370000001E-2</v>
      </c>
      <c r="K177" s="2">
        <v>3.4004751110000002E-2</v>
      </c>
      <c r="L177" s="10">
        <v>-182.21281003999999</v>
      </c>
      <c r="M177" s="10">
        <f t="shared" si="21"/>
        <v>-728.85124007036006</v>
      </c>
      <c r="N177" s="10">
        <v>2020</v>
      </c>
      <c r="O177" s="10"/>
    </row>
    <row r="178" spans="1:15" x14ac:dyDescent="0.2">
      <c r="A178" s="10" t="s">
        <v>40</v>
      </c>
      <c r="B178" s="10" t="s">
        <v>60</v>
      </c>
      <c r="C178" s="10">
        <v>15</v>
      </c>
      <c r="D178" s="10">
        <v>17</v>
      </c>
      <c r="E178" s="10">
        <v>1026</v>
      </c>
      <c r="F178" s="10">
        <v>4104</v>
      </c>
      <c r="G178" s="10">
        <v>-0.19000053406</v>
      </c>
      <c r="H178" s="10">
        <v>0.25</v>
      </c>
      <c r="I178" s="10">
        <v>0.44000053406</v>
      </c>
      <c r="J178" s="2">
        <v>5.9161962400000002E-3</v>
      </c>
      <c r="K178" s="2">
        <v>3.7536068589999999E-2</v>
      </c>
      <c r="L178" s="10">
        <v>6.0700173378000004</v>
      </c>
      <c r="M178" s="10">
        <f t="shared" si="21"/>
        <v>24.28006936896</v>
      </c>
      <c r="N178" s="10">
        <v>2015</v>
      </c>
      <c r="O178" s="10"/>
    </row>
    <row r="179" spans="1:15" x14ac:dyDescent="0.2">
      <c r="A179" s="10" t="s">
        <v>40</v>
      </c>
      <c r="B179" s="10" t="s">
        <v>60</v>
      </c>
      <c r="C179" s="10">
        <v>15</v>
      </c>
      <c r="D179" s="10">
        <v>19</v>
      </c>
      <c r="E179" s="10">
        <v>10022</v>
      </c>
      <c r="F179" s="10">
        <v>40088</v>
      </c>
      <c r="G179" s="10">
        <v>-0.26000022888000002</v>
      </c>
      <c r="H179" s="10">
        <v>0.31000041962000002</v>
      </c>
      <c r="I179" s="10">
        <v>0.57000064849999998</v>
      </c>
      <c r="J179" s="2">
        <v>1.963679649E-2</v>
      </c>
      <c r="K179" s="2">
        <v>3.6915440959999997E-2</v>
      </c>
      <c r="L179" s="10">
        <v>196.79997444200001</v>
      </c>
      <c r="M179" s="10">
        <f t="shared" si="21"/>
        <v>787.19989769111999</v>
      </c>
      <c r="N179" s="10">
        <v>2016</v>
      </c>
      <c r="O179" s="10"/>
    </row>
    <row r="180" spans="1:15" x14ac:dyDescent="0.2">
      <c r="A180" s="10" t="s">
        <v>40</v>
      </c>
      <c r="B180" s="10" t="s">
        <v>60</v>
      </c>
      <c r="C180" s="10">
        <v>15</v>
      </c>
      <c r="D180" s="10">
        <v>18</v>
      </c>
      <c r="E180" s="10">
        <v>21000</v>
      </c>
      <c r="F180" s="10">
        <v>84000</v>
      </c>
      <c r="G180" s="10">
        <v>-0.56999969482000001</v>
      </c>
      <c r="H180" s="10">
        <v>0.51000022887999996</v>
      </c>
      <c r="I180" s="10">
        <v>1.07999992371</v>
      </c>
      <c r="J180" s="2">
        <v>5.266523536E-2</v>
      </c>
      <c r="K180" s="2">
        <v>4.848746651E-2</v>
      </c>
      <c r="L180" s="10">
        <v>1105.9699425700001</v>
      </c>
      <c r="M180" s="10">
        <f t="shared" si="21"/>
        <v>4423.8797702399997</v>
      </c>
      <c r="N180" s="10">
        <v>2017</v>
      </c>
      <c r="O180" s="10"/>
    </row>
    <row r="181" spans="1:15" x14ac:dyDescent="0.2">
      <c r="A181" s="10" t="s">
        <v>40</v>
      </c>
      <c r="B181" s="10" t="s">
        <v>60</v>
      </c>
      <c r="C181" s="10">
        <v>15</v>
      </c>
      <c r="D181" s="10">
        <v>18</v>
      </c>
      <c r="E181" s="10">
        <v>11766</v>
      </c>
      <c r="F181" s="10">
        <v>47064</v>
      </c>
      <c r="G181" s="10">
        <v>-0.47899913787999998</v>
      </c>
      <c r="H181" s="10">
        <v>0.26300048828</v>
      </c>
      <c r="I181" s="10">
        <v>0.74199962616000004</v>
      </c>
      <c r="J181" s="2">
        <v>3.1582546899999999E-3</v>
      </c>
      <c r="K181" s="2">
        <v>4.3755646820000001E-2</v>
      </c>
      <c r="L181" s="10">
        <v>37.160024642899998</v>
      </c>
      <c r="M181" s="10">
        <f t="shared" si="21"/>
        <v>148.64009873015999</v>
      </c>
      <c r="N181" s="10">
        <v>2018</v>
      </c>
      <c r="O181" s="10"/>
    </row>
    <row r="182" spans="1:15" x14ac:dyDescent="0.2">
      <c r="A182" s="10" t="s">
        <v>40</v>
      </c>
      <c r="B182" s="10" t="s">
        <v>60</v>
      </c>
      <c r="C182" s="10">
        <v>15</v>
      </c>
      <c r="D182" s="10">
        <v>18</v>
      </c>
      <c r="E182" s="10">
        <v>20053</v>
      </c>
      <c r="F182" s="10">
        <v>80212</v>
      </c>
      <c r="G182" s="10">
        <v>-0.20170021057000001</v>
      </c>
      <c r="H182" s="10">
        <v>0.59809970856000005</v>
      </c>
      <c r="I182" s="10">
        <v>0.79979991913000004</v>
      </c>
      <c r="J182" s="2">
        <v>5.229690293E-2</v>
      </c>
      <c r="K182" s="2">
        <v>5.3670322909999998E-2</v>
      </c>
      <c r="L182" s="10">
        <v>1048.7097945200001</v>
      </c>
      <c r="M182" s="10">
        <f t="shared" si="21"/>
        <v>4194.8391778211599</v>
      </c>
      <c r="N182" s="10">
        <v>2019</v>
      </c>
      <c r="O182" s="10"/>
    </row>
    <row r="183" spans="1:15" x14ac:dyDescent="0.2">
      <c r="A183" s="10" t="s">
        <v>40</v>
      </c>
      <c r="B183" s="10" t="s">
        <v>60</v>
      </c>
      <c r="C183" s="10">
        <v>15</v>
      </c>
      <c r="D183" s="10">
        <v>18</v>
      </c>
      <c r="E183" s="10">
        <v>24355</v>
      </c>
      <c r="F183" s="10">
        <v>97420</v>
      </c>
      <c r="G183" s="10">
        <v>-0.54390048981000005</v>
      </c>
      <c r="H183" s="10">
        <v>0.49679946898999999</v>
      </c>
      <c r="I183" s="10">
        <v>1.0406999588000001</v>
      </c>
      <c r="J183" s="2">
        <v>1.4683886320000001E-2</v>
      </c>
      <c r="K183" s="2">
        <v>5.627399517E-2</v>
      </c>
      <c r="L183" s="10">
        <v>357.626051426</v>
      </c>
      <c r="M183" s="10">
        <f t="shared" si="21"/>
        <v>1430.5042052944</v>
      </c>
      <c r="N183" s="10">
        <v>2020</v>
      </c>
      <c r="O183" s="10"/>
    </row>
    <row r="184" spans="1:15" x14ac:dyDescent="0.2">
      <c r="A184" s="10" t="s">
        <v>32</v>
      </c>
      <c r="B184" s="10" t="s">
        <v>60</v>
      </c>
      <c r="C184" s="10">
        <v>12</v>
      </c>
      <c r="D184" s="10">
        <v>20</v>
      </c>
      <c r="E184" s="10">
        <v>14017</v>
      </c>
      <c r="F184" s="10">
        <v>14017</v>
      </c>
      <c r="G184" s="10">
        <v>-32</v>
      </c>
      <c r="H184" s="10">
        <v>47</v>
      </c>
      <c r="I184" s="10">
        <v>79</v>
      </c>
      <c r="J184" s="2">
        <v>1.08332738817E-2</v>
      </c>
      <c r="K184" s="2">
        <v>4.0633377507899997</v>
      </c>
      <c r="L184" s="10">
        <v>15185</v>
      </c>
      <c r="M184" s="10">
        <f t="shared" si="21"/>
        <v>151.84999999978891</v>
      </c>
      <c r="N184" s="10">
        <v>2011</v>
      </c>
      <c r="O184" s="10"/>
    </row>
    <row r="185" spans="1:15" x14ac:dyDescent="0.2">
      <c r="A185" s="10" t="s">
        <v>32</v>
      </c>
      <c r="B185" s="10" t="s">
        <v>60</v>
      </c>
      <c r="C185" s="10">
        <v>12</v>
      </c>
      <c r="D185" s="10">
        <v>22</v>
      </c>
      <c r="E185" s="10">
        <v>3379</v>
      </c>
      <c r="F185" s="10">
        <v>13516</v>
      </c>
      <c r="G185" s="10">
        <v>-0.36525058746</v>
      </c>
      <c r="H185" s="10">
        <v>0.19228076934999999</v>
      </c>
      <c r="I185" s="10">
        <v>0.55753135680999999</v>
      </c>
      <c r="J185" s="2">
        <v>-6.4927480740000001E-2</v>
      </c>
      <c r="K185" s="2">
        <v>6.641340925E-2</v>
      </c>
      <c r="L185" s="10">
        <v>-219.389957428</v>
      </c>
      <c r="M185" s="10">
        <f t="shared" si="21"/>
        <v>-877.55982968184003</v>
      </c>
      <c r="N185" s="10">
        <v>2012</v>
      </c>
      <c r="O185" s="10"/>
    </row>
    <row r="186" spans="1:15" x14ac:dyDescent="0.2">
      <c r="A186" s="10" t="s">
        <v>32</v>
      </c>
      <c r="B186" s="10" t="s">
        <v>60</v>
      </c>
      <c r="C186" s="10">
        <v>12</v>
      </c>
      <c r="D186" s="10">
        <v>20</v>
      </c>
      <c r="E186" s="10">
        <v>1091</v>
      </c>
      <c r="F186" s="10">
        <v>4364</v>
      </c>
      <c r="G186" s="10">
        <v>-0.29778671265000001</v>
      </c>
      <c r="H186" s="10">
        <v>0.27082061767999999</v>
      </c>
      <c r="I186" s="10">
        <v>0.56860733031999999</v>
      </c>
      <c r="J186" s="2">
        <v>-2.5014978720000001E-2</v>
      </c>
      <c r="K186" s="2">
        <v>6.2557405859999998E-2</v>
      </c>
      <c r="L186" s="10">
        <v>-27.2913417816</v>
      </c>
      <c r="M186" s="10">
        <f t="shared" si="21"/>
        <v>-109.16536713408</v>
      </c>
      <c r="N186" s="10">
        <v>2013</v>
      </c>
      <c r="O186" s="10"/>
    </row>
    <row r="187" spans="1:15" x14ac:dyDescent="0.2">
      <c r="A187" s="10" t="s">
        <v>33</v>
      </c>
      <c r="B187" s="10" t="s">
        <v>61</v>
      </c>
      <c r="C187" s="10">
        <v>0</v>
      </c>
      <c r="D187" s="10">
        <v>21</v>
      </c>
      <c r="E187" s="10">
        <v>766439</v>
      </c>
      <c r="F187" s="10">
        <v>766439</v>
      </c>
      <c r="G187" s="10">
        <v>-146</v>
      </c>
      <c r="H187" s="10">
        <v>210</v>
      </c>
      <c r="I187" s="10">
        <v>356</v>
      </c>
      <c r="J187" s="2">
        <v>-1.56878760084E-3</v>
      </c>
      <c r="K187" s="2">
        <v>9.9131477996800008</v>
      </c>
      <c r="L187" s="10">
        <v>-120238</v>
      </c>
      <c r="M187" s="10">
        <f t="shared" si="21"/>
        <v>-1202.3800000002088</v>
      </c>
      <c r="N187" s="10">
        <v>2011</v>
      </c>
      <c r="O187" s="10"/>
    </row>
    <row r="188" spans="1:15" x14ac:dyDescent="0.2">
      <c r="A188" s="10" t="s">
        <v>33</v>
      </c>
      <c r="B188" s="10" t="s">
        <v>61</v>
      </c>
      <c r="C188" s="10">
        <v>0</v>
      </c>
      <c r="D188" s="10">
        <v>23</v>
      </c>
      <c r="E188" s="10">
        <v>211745</v>
      </c>
      <c r="F188" s="10">
        <v>846980</v>
      </c>
      <c r="G188" s="10">
        <v>-1.61361777782</v>
      </c>
      <c r="H188" s="10">
        <v>1.8804469108599999</v>
      </c>
      <c r="I188" s="10">
        <v>3.49406468868</v>
      </c>
      <c r="J188" s="2">
        <v>-1.9541910169999999E-2</v>
      </c>
      <c r="K188" s="2">
        <v>0.14321273969000001</v>
      </c>
      <c r="L188" s="10">
        <v>-4137.9017684500004</v>
      </c>
      <c r="M188" s="10">
        <f t="shared" si="21"/>
        <v>-16551.6070757866</v>
      </c>
      <c r="N188" s="10">
        <v>2012</v>
      </c>
      <c r="O188" s="10"/>
    </row>
    <row r="189" spans="1:15" x14ac:dyDescent="0.2">
      <c r="A189" s="10" t="s">
        <v>33</v>
      </c>
      <c r="B189" s="10" t="s">
        <v>61</v>
      </c>
      <c r="C189" s="10">
        <v>0</v>
      </c>
      <c r="D189" s="10">
        <v>21</v>
      </c>
      <c r="E189" s="10">
        <v>200872</v>
      </c>
      <c r="F189" s="10">
        <v>803488</v>
      </c>
      <c r="G189" s="10">
        <v>-1.66822767258</v>
      </c>
      <c r="H189" s="10">
        <v>1.5</v>
      </c>
      <c r="I189" s="10">
        <v>3.16822767258</v>
      </c>
      <c r="J189" s="2">
        <v>1.5995225169999999E-2</v>
      </c>
      <c r="K189" s="2">
        <v>0.11929860127</v>
      </c>
      <c r="L189" s="10">
        <v>3212.99287069</v>
      </c>
      <c r="M189" s="10">
        <f t="shared" si="21"/>
        <v>12851.971481392959</v>
      </c>
      <c r="N189" s="10">
        <v>2013</v>
      </c>
      <c r="O189" s="10"/>
    </row>
    <row r="190" spans="1:15" x14ac:dyDescent="0.2">
      <c r="A190" s="10" t="s">
        <v>33</v>
      </c>
      <c r="B190" s="10" t="s">
        <v>61</v>
      </c>
      <c r="C190" s="10">
        <v>0</v>
      </c>
      <c r="D190" s="10">
        <v>17</v>
      </c>
      <c r="E190" s="10">
        <v>210494</v>
      </c>
      <c r="F190" s="10">
        <v>841976</v>
      </c>
      <c r="G190" s="10">
        <v>-2.8899993896499998</v>
      </c>
      <c r="H190" s="10">
        <v>2.0100002288800001</v>
      </c>
      <c r="I190" s="10">
        <v>4.8999996185299999</v>
      </c>
      <c r="J190" s="2">
        <v>-8.79494657E-3</v>
      </c>
      <c r="K190" s="2">
        <v>8.7448074350000002E-2</v>
      </c>
      <c r="L190" s="10">
        <v>-1851.28348231</v>
      </c>
      <c r="M190" s="10">
        <f t="shared" si="21"/>
        <v>-7405.1339332223197</v>
      </c>
      <c r="N190" s="10">
        <v>2014</v>
      </c>
      <c r="O190" s="10"/>
    </row>
    <row r="191" spans="1:15" x14ac:dyDescent="0.2">
      <c r="A191" s="10" t="s">
        <v>33</v>
      </c>
      <c r="B191" s="10" t="s">
        <v>61</v>
      </c>
      <c r="C191" s="10">
        <v>0</v>
      </c>
      <c r="D191" s="10">
        <v>18</v>
      </c>
      <c r="E191" s="10">
        <v>214431</v>
      </c>
      <c r="F191" s="10">
        <v>857724</v>
      </c>
      <c r="G191" s="10">
        <v>-2.03999996185</v>
      </c>
      <c r="H191" s="10">
        <v>1.99872636795</v>
      </c>
      <c r="I191" s="10">
        <v>4.0387263298000002</v>
      </c>
      <c r="J191" s="2">
        <v>-6.8714864500000004E-3</v>
      </c>
      <c r="K191" s="2">
        <v>8.4515748939999996E-2</v>
      </c>
      <c r="L191" s="10">
        <v>-1473.4597100000001</v>
      </c>
      <c r="M191" s="10">
        <f t="shared" si="21"/>
        <v>-5893.8388438398006</v>
      </c>
      <c r="N191" s="10">
        <v>2015</v>
      </c>
      <c r="O191" s="10"/>
    </row>
    <row r="192" spans="1:15" x14ac:dyDescent="0.2">
      <c r="A192" s="10" t="s">
        <v>33</v>
      </c>
      <c r="B192" s="10" t="s">
        <v>61</v>
      </c>
      <c r="C192" s="10">
        <v>0</v>
      </c>
      <c r="D192" s="10">
        <v>20</v>
      </c>
      <c r="E192" s="10">
        <v>204785</v>
      </c>
      <c r="F192" s="10">
        <v>819140</v>
      </c>
      <c r="G192" s="10">
        <v>-1.64750003815</v>
      </c>
      <c r="H192" s="10">
        <v>1.6899995803800001</v>
      </c>
      <c r="I192" s="10">
        <v>3.3374996185299999</v>
      </c>
      <c r="J192" s="2">
        <v>2.8360825600000001E-3</v>
      </c>
      <c r="K192" s="2">
        <v>8.1944180290000002E-2</v>
      </c>
      <c r="L192" s="10">
        <v>580.78716778800003</v>
      </c>
      <c r="M192" s="10">
        <f t="shared" si="21"/>
        <v>2323.1486681984002</v>
      </c>
      <c r="N192" s="10">
        <v>2016</v>
      </c>
      <c r="O192" s="10"/>
    </row>
    <row r="193" spans="1:15" x14ac:dyDescent="0.2">
      <c r="A193" s="10" t="s">
        <v>33</v>
      </c>
      <c r="B193" s="10" t="s">
        <v>61</v>
      </c>
      <c r="C193" s="10">
        <v>0</v>
      </c>
      <c r="D193" s="10">
        <v>19</v>
      </c>
      <c r="E193" s="10">
        <v>239440</v>
      </c>
      <c r="F193" s="10">
        <v>957760</v>
      </c>
      <c r="G193" s="10">
        <v>-1.8600000143099999</v>
      </c>
      <c r="H193" s="10">
        <v>1.90000009537</v>
      </c>
      <c r="I193" s="10">
        <v>3.76000010967</v>
      </c>
      <c r="J193" s="2">
        <v>5.1348104550000002E-2</v>
      </c>
      <c r="K193" s="2">
        <v>9.0372343770000002E-2</v>
      </c>
      <c r="L193" s="10">
        <v>12294.790153899999</v>
      </c>
      <c r="M193" s="10">
        <f t="shared" si="21"/>
        <v>49179.160613808002</v>
      </c>
      <c r="N193" s="10">
        <v>2017</v>
      </c>
      <c r="O193" s="10"/>
    </row>
    <row r="194" spans="1:15" x14ac:dyDescent="0.2">
      <c r="A194" s="10" t="s">
        <v>33</v>
      </c>
      <c r="B194" s="10" t="s">
        <v>61</v>
      </c>
      <c r="C194" s="10">
        <v>0</v>
      </c>
      <c r="D194" s="10">
        <v>19</v>
      </c>
      <c r="E194" s="10">
        <v>237104</v>
      </c>
      <c r="F194" s="10">
        <v>948416</v>
      </c>
      <c r="G194" s="10">
        <v>-3.3229994773899998</v>
      </c>
      <c r="H194" s="10">
        <v>1.91400051117</v>
      </c>
      <c r="I194" s="10">
        <v>5.23699998856</v>
      </c>
      <c r="J194" s="2">
        <v>-7.1146694969999993E-2</v>
      </c>
      <c r="K194" s="2">
        <v>0.11442699403000001</v>
      </c>
      <c r="L194" s="10">
        <v>-16869.1659631</v>
      </c>
      <c r="M194" s="10">
        <f t="shared" ref="M194:M216" si="22">F194*J194</f>
        <v>-67476.66385666751</v>
      </c>
      <c r="N194" s="10">
        <v>2018</v>
      </c>
      <c r="O194" s="10"/>
    </row>
    <row r="195" spans="1:15" x14ac:dyDescent="0.2">
      <c r="A195" s="10" t="s">
        <v>33</v>
      </c>
      <c r="B195" s="10" t="s">
        <v>61</v>
      </c>
      <c r="C195" s="10">
        <v>0</v>
      </c>
      <c r="D195" s="10">
        <v>19</v>
      </c>
      <c r="E195" s="10">
        <v>217923</v>
      </c>
      <c r="F195" s="10">
        <v>871692</v>
      </c>
      <c r="G195" s="10">
        <v>-1.20917129517</v>
      </c>
      <c r="H195" s="10">
        <v>1.75449991226</v>
      </c>
      <c r="I195" s="10">
        <v>2.96367120743</v>
      </c>
      <c r="J195" s="2">
        <v>4.1752447540000001E-2</v>
      </c>
      <c r="K195" s="2">
        <v>6.7787290309999998E-2</v>
      </c>
      <c r="L195" s="10">
        <v>9098.8186242600004</v>
      </c>
      <c r="M195" s="10">
        <f t="shared" si="22"/>
        <v>36395.274501037682</v>
      </c>
      <c r="N195" s="10">
        <v>2019</v>
      </c>
      <c r="O195" s="10"/>
    </row>
    <row r="196" spans="1:15" x14ac:dyDescent="0.2">
      <c r="A196" s="10" t="s">
        <v>33</v>
      </c>
      <c r="B196" s="10" t="s">
        <v>61</v>
      </c>
      <c r="C196" s="10">
        <v>0</v>
      </c>
      <c r="D196" s="10">
        <v>19</v>
      </c>
      <c r="E196" s="10">
        <v>237092</v>
      </c>
      <c r="F196" s="10">
        <v>948368</v>
      </c>
      <c r="G196" s="10">
        <v>-1.7371997833299999</v>
      </c>
      <c r="H196" s="10">
        <v>1.42850017548</v>
      </c>
      <c r="I196" s="10">
        <v>3.1656999587999999</v>
      </c>
      <c r="J196" s="2">
        <v>-2.2587975869999999E-2</v>
      </c>
      <c r="K196" s="2">
        <v>6.8724265630000003E-2</v>
      </c>
      <c r="L196" s="10">
        <v>-5355.4283758399997</v>
      </c>
      <c r="M196" s="10">
        <f t="shared" si="22"/>
        <v>-21421.713499880159</v>
      </c>
      <c r="N196" s="10">
        <v>2020</v>
      </c>
      <c r="O196" s="10"/>
    </row>
    <row r="197" spans="1:15" x14ac:dyDescent="0.2">
      <c r="A197" s="10" t="s">
        <v>34</v>
      </c>
      <c r="B197" s="10" t="s">
        <v>61</v>
      </c>
      <c r="C197" s="10">
        <v>0</v>
      </c>
      <c r="D197" s="10">
        <v>22</v>
      </c>
      <c r="E197" s="10">
        <v>734</v>
      </c>
      <c r="F197" s="10">
        <v>734</v>
      </c>
      <c r="G197" s="10">
        <v>-9</v>
      </c>
      <c r="H197" s="10">
        <v>15</v>
      </c>
      <c r="I197" s="10">
        <v>24</v>
      </c>
      <c r="J197" s="2">
        <v>3.0531335149899998E-2</v>
      </c>
      <c r="K197" s="2">
        <v>3.2592203713500001</v>
      </c>
      <c r="L197" s="10">
        <v>2241</v>
      </c>
      <c r="M197" s="10">
        <f t="shared" si="22"/>
        <v>22.410000000026599</v>
      </c>
      <c r="N197" s="10">
        <v>2011</v>
      </c>
      <c r="O197" s="10"/>
    </row>
    <row r="198" spans="1:15" x14ac:dyDescent="0.2">
      <c r="A198" s="10" t="s">
        <v>34</v>
      </c>
      <c r="B198" s="10" t="s">
        <v>61</v>
      </c>
      <c r="C198" s="10">
        <v>0</v>
      </c>
      <c r="D198" s="10">
        <v>24</v>
      </c>
      <c r="E198" s="10">
        <v>189</v>
      </c>
      <c r="F198" s="10">
        <v>756</v>
      </c>
      <c r="G198" s="10">
        <v>-0.42999744415000002</v>
      </c>
      <c r="H198" s="10">
        <v>7.9817771910000002E-2</v>
      </c>
      <c r="I198" s="10">
        <v>0.50981521606000002</v>
      </c>
      <c r="J198" s="2">
        <v>-7.8079385099999996E-2</v>
      </c>
      <c r="K198" s="2">
        <v>8.1968235249999993E-2</v>
      </c>
      <c r="L198" s="10">
        <v>-14.7570037842</v>
      </c>
      <c r="M198" s="10">
        <f t="shared" si="22"/>
        <v>-59.028015135599993</v>
      </c>
      <c r="N198" s="10">
        <v>2012</v>
      </c>
      <c r="O198" s="10"/>
    </row>
    <row r="199" spans="1:15" x14ac:dyDescent="0.2">
      <c r="A199" s="10" t="s">
        <v>34</v>
      </c>
      <c r="B199" s="10" t="s">
        <v>61</v>
      </c>
      <c r="C199" s="10">
        <v>0</v>
      </c>
      <c r="D199" s="10">
        <v>22</v>
      </c>
      <c r="E199" s="10">
        <v>1856</v>
      </c>
      <c r="F199" s="10">
        <v>7424</v>
      </c>
      <c r="G199" s="10">
        <v>-0.41237163544</v>
      </c>
      <c r="H199" s="10">
        <v>0.53645324706999997</v>
      </c>
      <c r="I199" s="10">
        <v>0.94882488250999997</v>
      </c>
      <c r="J199" s="2">
        <v>4.34014612E-3</v>
      </c>
      <c r="K199" s="2">
        <v>7.4460548210000005E-2</v>
      </c>
      <c r="L199" s="10">
        <v>8.0553112030000005</v>
      </c>
      <c r="M199" s="10">
        <f t="shared" si="22"/>
        <v>32.22124479488</v>
      </c>
      <c r="N199" s="10">
        <v>2013</v>
      </c>
      <c r="O199" s="10"/>
    </row>
    <row r="200" spans="1:15" x14ac:dyDescent="0.2">
      <c r="A200" s="10" t="s">
        <v>38</v>
      </c>
      <c r="B200" s="10" t="s">
        <v>61</v>
      </c>
      <c r="C200" s="10">
        <v>0</v>
      </c>
      <c r="D200" s="10">
        <v>25</v>
      </c>
      <c r="E200" s="10">
        <v>426</v>
      </c>
      <c r="F200" s="10">
        <v>1704</v>
      </c>
      <c r="G200" s="10">
        <v>-0.66320562363000002</v>
      </c>
      <c r="H200" s="10">
        <v>0.45330524444999998</v>
      </c>
      <c r="I200" s="10">
        <v>1.11651086807</v>
      </c>
      <c r="J200" s="2">
        <v>3.886057457E-2</v>
      </c>
      <c r="K200" s="2">
        <v>0.17190135291</v>
      </c>
      <c r="L200" s="10">
        <v>16.554604768800001</v>
      </c>
      <c r="M200" s="10">
        <f t="shared" si="22"/>
        <v>66.218419067279996</v>
      </c>
      <c r="N200" s="10">
        <v>2012</v>
      </c>
      <c r="O200" s="10"/>
    </row>
    <row r="201" spans="1:15" x14ac:dyDescent="0.2">
      <c r="A201" s="10" t="s">
        <v>38</v>
      </c>
      <c r="B201" s="10" t="s">
        <v>61</v>
      </c>
      <c r="C201" s="10">
        <v>0</v>
      </c>
      <c r="D201" s="10">
        <v>23</v>
      </c>
      <c r="E201" s="10">
        <v>17574</v>
      </c>
      <c r="F201" s="10">
        <v>70296</v>
      </c>
      <c r="G201" s="10">
        <v>-1.27627372742</v>
      </c>
      <c r="H201" s="10">
        <v>0.66391849518000001</v>
      </c>
      <c r="I201" s="10">
        <v>1.9401922225999999</v>
      </c>
      <c r="J201" s="2">
        <v>2.6657715900000002E-3</v>
      </c>
      <c r="K201" s="2">
        <v>0.14062508923</v>
      </c>
      <c r="L201" s="10">
        <v>46.848269939399998</v>
      </c>
      <c r="M201" s="10">
        <f t="shared" si="22"/>
        <v>187.39307969064001</v>
      </c>
      <c r="N201" s="10">
        <v>2013</v>
      </c>
      <c r="O201" s="10"/>
    </row>
    <row r="202" spans="1:15" x14ac:dyDescent="0.2">
      <c r="A202" s="10" t="s">
        <v>41</v>
      </c>
      <c r="B202" s="10" t="s">
        <v>62</v>
      </c>
      <c r="C202" s="10">
        <v>20</v>
      </c>
      <c r="D202" s="10">
        <v>20</v>
      </c>
      <c r="E202" s="10">
        <v>22</v>
      </c>
      <c r="F202" s="10">
        <v>88</v>
      </c>
      <c r="G202" s="10">
        <v>-0.32500004768000001</v>
      </c>
      <c r="H202" s="10">
        <v>8.8999986650000001E-2</v>
      </c>
      <c r="I202" s="10">
        <v>0.41400003432999999</v>
      </c>
      <c r="J202" s="2">
        <v>-8.1681804220000001E-2</v>
      </c>
      <c r="K202" s="2">
        <v>0.11340773622</v>
      </c>
      <c r="L202" s="10">
        <v>-1.7969996929200001</v>
      </c>
      <c r="M202" s="10">
        <f t="shared" si="22"/>
        <v>-7.1879987713600002</v>
      </c>
      <c r="N202" s="10">
        <v>2018</v>
      </c>
      <c r="O202" s="10"/>
    </row>
    <row r="203" spans="1:15" x14ac:dyDescent="0.2">
      <c r="A203" s="10" t="s">
        <v>41</v>
      </c>
      <c r="B203" s="10" t="s">
        <v>62</v>
      </c>
      <c r="C203" s="10">
        <v>20</v>
      </c>
      <c r="D203" s="10">
        <v>20</v>
      </c>
      <c r="E203" s="10">
        <v>20</v>
      </c>
      <c r="F203" s="10">
        <v>80</v>
      </c>
      <c r="G203" s="10">
        <v>-0.222900033</v>
      </c>
      <c r="H203" s="10">
        <v>-4.6000480700000004E-3</v>
      </c>
      <c r="I203" s="10">
        <v>0.21829998493</v>
      </c>
      <c r="J203" s="2">
        <v>-0.12850000262</v>
      </c>
      <c r="K203" s="2">
        <v>5.775165971E-2</v>
      </c>
      <c r="L203" s="10">
        <v>-2.5700000524500002</v>
      </c>
      <c r="M203" s="10">
        <f t="shared" si="22"/>
        <v>-10.280000209600001</v>
      </c>
      <c r="N203" s="10">
        <v>2020</v>
      </c>
      <c r="O203" s="10"/>
    </row>
    <row r="204" spans="1:15" x14ac:dyDescent="0.2">
      <c r="A204" s="10" t="s">
        <v>43</v>
      </c>
      <c r="B204" s="10" t="s">
        <v>61</v>
      </c>
      <c r="C204" s="10">
        <v>0</v>
      </c>
      <c r="D204" s="10">
        <v>21</v>
      </c>
      <c r="E204" s="10">
        <v>12</v>
      </c>
      <c r="F204" s="10">
        <v>48</v>
      </c>
      <c r="G204" s="10">
        <v>-3.8900136949999997E-2</v>
      </c>
      <c r="H204" s="10">
        <v>8.3500027660000004E-2</v>
      </c>
      <c r="I204" s="10">
        <v>0.1224001646</v>
      </c>
      <c r="J204" s="2">
        <v>5.1083167400000004E-3</v>
      </c>
      <c r="K204" s="2">
        <v>3.8501787740000001E-2</v>
      </c>
      <c r="L204" s="10">
        <v>6.1299800869999997E-2</v>
      </c>
      <c r="M204" s="10">
        <f t="shared" si="22"/>
        <v>0.24519920352000002</v>
      </c>
      <c r="N204" s="10">
        <v>2020</v>
      </c>
      <c r="O204" s="10"/>
    </row>
    <row r="205" spans="1:15" x14ac:dyDescent="0.2">
      <c r="A205" s="10" t="s">
        <v>42</v>
      </c>
      <c r="B205" s="10" t="s">
        <v>62</v>
      </c>
      <c r="C205" s="10">
        <v>0</v>
      </c>
      <c r="D205" s="10">
        <v>19</v>
      </c>
      <c r="E205" s="10">
        <v>51</v>
      </c>
      <c r="F205" s="10">
        <v>204</v>
      </c>
      <c r="G205" s="10">
        <v>-7.0000052450000003E-2</v>
      </c>
      <c r="H205" s="10">
        <v>0.39999997615999999</v>
      </c>
      <c r="I205" s="10">
        <v>0.47000002861000001</v>
      </c>
      <c r="J205" s="2">
        <v>9.4191188910000001E-2</v>
      </c>
      <c r="K205" s="2">
        <v>0.10027102465</v>
      </c>
      <c r="L205" s="10">
        <v>4.80375063419</v>
      </c>
      <c r="M205" s="10">
        <f t="shared" si="22"/>
        <v>19.21500253764</v>
      </c>
      <c r="N205" s="10">
        <v>2014</v>
      </c>
      <c r="O205" s="10"/>
    </row>
    <row r="206" spans="1:15" x14ac:dyDescent="0.2">
      <c r="A206" s="10" t="s">
        <v>42</v>
      </c>
      <c r="B206" s="10" t="s">
        <v>62</v>
      </c>
      <c r="C206" s="10">
        <v>0</v>
      </c>
      <c r="D206" s="10">
        <v>20</v>
      </c>
      <c r="E206" s="10">
        <v>25</v>
      </c>
      <c r="F206" s="10">
        <v>100</v>
      </c>
      <c r="G206" s="10">
        <v>-0.3899999857</v>
      </c>
      <c r="H206" s="10">
        <v>0.26999998092999999</v>
      </c>
      <c r="I206" s="10">
        <v>0.65999996662000004</v>
      </c>
      <c r="J206" s="2">
        <v>-0.14200000763000001</v>
      </c>
      <c r="K206" s="2">
        <v>0.14499653936000001</v>
      </c>
      <c r="L206" s="10">
        <v>-3.5500001907300001</v>
      </c>
      <c r="M206" s="10">
        <f t="shared" si="22"/>
        <v>-14.200000763</v>
      </c>
      <c r="N206" s="10">
        <v>2015</v>
      </c>
      <c r="O206" s="10"/>
    </row>
    <row r="207" spans="1:15" x14ac:dyDescent="0.2">
      <c r="A207" s="10" t="s">
        <v>35</v>
      </c>
      <c r="B207" s="10" t="s">
        <v>35</v>
      </c>
      <c r="C207" s="10">
        <v>0</v>
      </c>
      <c r="D207" s="10">
        <v>24</v>
      </c>
      <c r="E207" s="10">
        <v>57749</v>
      </c>
      <c r="F207" s="10">
        <v>57749</v>
      </c>
      <c r="G207" s="10">
        <v>-194</v>
      </c>
      <c r="H207" s="10">
        <v>897</v>
      </c>
      <c r="I207" s="10">
        <v>1091</v>
      </c>
      <c r="J207" s="2">
        <v>0.15850490917599999</v>
      </c>
      <c r="K207" s="2">
        <v>86.9752628249</v>
      </c>
      <c r="L207" s="10">
        <v>915350</v>
      </c>
      <c r="M207" s="10">
        <f t="shared" si="22"/>
        <v>9153.500000004824</v>
      </c>
      <c r="N207" s="10">
        <v>2011</v>
      </c>
      <c r="O207" s="10"/>
    </row>
    <row r="208" spans="1:15" x14ac:dyDescent="0.2">
      <c r="A208" s="10" t="s">
        <v>35</v>
      </c>
      <c r="B208" s="10" t="s">
        <v>35</v>
      </c>
      <c r="C208" s="10">
        <v>0</v>
      </c>
      <c r="D208" s="10">
        <v>27</v>
      </c>
      <c r="E208" s="10">
        <v>21386</v>
      </c>
      <c r="F208" s="10">
        <v>85544</v>
      </c>
      <c r="G208" s="10">
        <v>-2.5803546905500001</v>
      </c>
      <c r="H208" s="10">
        <v>8.2749691009500008</v>
      </c>
      <c r="I208" s="10">
        <v>10.8553237915</v>
      </c>
      <c r="J208" s="2">
        <v>0.14417715649000001</v>
      </c>
      <c r="K208" s="2">
        <v>0.71205633955000003</v>
      </c>
      <c r="L208" s="10">
        <v>3083.3726687399999</v>
      </c>
      <c r="M208" s="10">
        <f t="shared" si="22"/>
        <v>12333.490674780562</v>
      </c>
      <c r="N208" s="10">
        <v>2012</v>
      </c>
      <c r="O208" s="10"/>
    </row>
    <row r="209" spans="1:15" x14ac:dyDescent="0.2">
      <c r="A209" s="10" t="s">
        <v>35</v>
      </c>
      <c r="B209" s="10" t="s">
        <v>35</v>
      </c>
      <c r="C209" s="10">
        <v>0</v>
      </c>
      <c r="D209" s="10">
        <v>26</v>
      </c>
      <c r="E209" s="10">
        <v>21192</v>
      </c>
      <c r="F209" s="10">
        <v>84768</v>
      </c>
      <c r="G209" s="10">
        <v>-2.04789352417</v>
      </c>
      <c r="H209" s="10">
        <v>1.6869926452599999</v>
      </c>
      <c r="I209" s="10">
        <v>3.7348861694300002</v>
      </c>
      <c r="J209" s="2">
        <v>2.504903386E-2</v>
      </c>
      <c r="K209" s="2">
        <v>0.15113886417</v>
      </c>
      <c r="L209" s="10">
        <v>530.83912563299998</v>
      </c>
      <c r="M209" s="10">
        <f t="shared" si="22"/>
        <v>2123.35650224448</v>
      </c>
      <c r="N209" s="10">
        <v>2013</v>
      </c>
      <c r="O209" s="10"/>
    </row>
    <row r="210" spans="1:15" x14ac:dyDescent="0.2">
      <c r="A210" s="10" t="s">
        <v>35</v>
      </c>
      <c r="B210" s="10" t="s">
        <v>35</v>
      </c>
      <c r="C210" s="10">
        <v>0</v>
      </c>
      <c r="D210" s="10">
        <v>20</v>
      </c>
      <c r="E210" s="10">
        <v>21366</v>
      </c>
      <c r="F210" s="10">
        <v>85464</v>
      </c>
      <c r="G210" s="10">
        <v>-3.03999996185</v>
      </c>
      <c r="H210" s="10">
        <v>2.2669792175299999</v>
      </c>
      <c r="I210" s="10">
        <v>5.3069791793799999</v>
      </c>
      <c r="J210" s="2">
        <v>-1.7532225919999998E-2</v>
      </c>
      <c r="K210" s="2">
        <v>0.16228735590999999</v>
      </c>
      <c r="L210" s="10">
        <v>-374.59353900000002</v>
      </c>
      <c r="M210" s="10">
        <f t="shared" si="22"/>
        <v>-1498.3741560268797</v>
      </c>
      <c r="N210" s="10">
        <v>2014</v>
      </c>
      <c r="O210" s="10"/>
    </row>
    <row r="211" spans="1:15" x14ac:dyDescent="0.2">
      <c r="A211" s="10" t="s">
        <v>35</v>
      </c>
      <c r="B211" s="10" t="s">
        <v>35</v>
      </c>
      <c r="C211" s="10">
        <v>0</v>
      </c>
      <c r="D211" s="10">
        <v>21</v>
      </c>
      <c r="E211" s="10">
        <v>18229</v>
      </c>
      <c r="F211" s="10">
        <v>72916</v>
      </c>
      <c r="G211" s="10">
        <v>-1.5595240592999999</v>
      </c>
      <c r="H211" s="10">
        <v>1.99608325958</v>
      </c>
      <c r="I211" s="10">
        <v>3.5556073188799999</v>
      </c>
      <c r="J211" s="2">
        <v>1.255992673E-2</v>
      </c>
      <c r="K211" s="2">
        <v>0.10052695909000001</v>
      </c>
      <c r="L211" s="10">
        <v>228.95490431799999</v>
      </c>
      <c r="M211" s="10">
        <f t="shared" si="22"/>
        <v>915.81961744468003</v>
      </c>
      <c r="N211" s="10">
        <v>2015</v>
      </c>
      <c r="O211" s="10"/>
    </row>
    <row r="212" spans="1:15" x14ac:dyDescent="0.2">
      <c r="A212" s="10" t="s">
        <v>35</v>
      </c>
      <c r="B212" s="10" t="s">
        <v>35</v>
      </c>
      <c r="C212" s="10">
        <v>0</v>
      </c>
      <c r="D212" s="10">
        <v>23</v>
      </c>
      <c r="E212" s="10">
        <v>18229</v>
      </c>
      <c r="F212" s="10">
        <v>72916</v>
      </c>
      <c r="G212" s="10">
        <v>-5.0099997520399997</v>
      </c>
      <c r="H212" s="10">
        <v>2.0099997520400001</v>
      </c>
      <c r="I212" s="10">
        <v>7.0199995040900003</v>
      </c>
      <c r="J212" s="2">
        <v>-1.107059134E-2</v>
      </c>
      <c r="K212" s="2">
        <v>0.29517398065</v>
      </c>
      <c r="L212" s="10">
        <v>-201.805809498</v>
      </c>
      <c r="M212" s="10">
        <f t="shared" si="22"/>
        <v>-807.22323814743993</v>
      </c>
      <c r="N212" s="10">
        <v>2016</v>
      </c>
      <c r="O212" s="10"/>
    </row>
    <row r="213" spans="1:15" x14ac:dyDescent="0.2">
      <c r="A213" s="10" t="s">
        <v>35</v>
      </c>
      <c r="B213" s="10" t="s">
        <v>35</v>
      </c>
      <c r="C213" s="10">
        <v>0</v>
      </c>
      <c r="D213" s="10">
        <v>21</v>
      </c>
      <c r="E213" s="10">
        <v>18418</v>
      </c>
      <c r="F213" s="10">
        <v>73672</v>
      </c>
      <c r="G213" s="10">
        <v>-1.67000007629</v>
      </c>
      <c r="H213" s="10">
        <v>5.0733337402299998</v>
      </c>
      <c r="I213" s="10">
        <v>6.7433338165299999</v>
      </c>
      <c r="J213" s="2">
        <v>5.8738690140000001E-2</v>
      </c>
      <c r="K213" s="2">
        <v>0.29877805935000001</v>
      </c>
      <c r="L213" s="10">
        <v>1081.849195</v>
      </c>
      <c r="M213" s="10">
        <f t="shared" si="22"/>
        <v>4327.3967799940801</v>
      </c>
      <c r="N213" s="10">
        <v>2017</v>
      </c>
      <c r="O213" s="10"/>
    </row>
    <row r="214" spans="1:15" x14ac:dyDescent="0.2">
      <c r="A214" s="10" t="s">
        <v>35</v>
      </c>
      <c r="B214" s="10" t="s">
        <v>35</v>
      </c>
      <c r="C214" s="10">
        <v>0</v>
      </c>
      <c r="D214" s="10">
        <v>22</v>
      </c>
      <c r="E214" s="10">
        <v>17781</v>
      </c>
      <c r="F214" s="10">
        <v>71124</v>
      </c>
      <c r="G214" s="10">
        <v>-5.3569998741099996</v>
      </c>
      <c r="H214" s="10">
        <v>3.3809990882899998</v>
      </c>
      <c r="I214" s="10">
        <v>8.7379989624000007</v>
      </c>
      <c r="J214" s="2">
        <v>-5.5524257860000002E-2</v>
      </c>
      <c r="K214" s="2">
        <v>0.40525219380999999</v>
      </c>
      <c r="L214" s="10">
        <v>-987.27682900399998</v>
      </c>
      <c r="M214" s="10">
        <f t="shared" si="22"/>
        <v>-3949.10731603464</v>
      </c>
      <c r="N214" s="10">
        <v>2018</v>
      </c>
      <c r="O214" s="10"/>
    </row>
    <row r="215" spans="1:15" x14ac:dyDescent="0.2">
      <c r="A215" s="10" t="s">
        <v>35</v>
      </c>
      <c r="B215" s="10" t="s">
        <v>35</v>
      </c>
      <c r="C215" s="10">
        <v>0</v>
      </c>
      <c r="D215" s="10">
        <v>21</v>
      </c>
      <c r="E215" s="10">
        <v>18281</v>
      </c>
      <c r="F215" s="10">
        <v>73124</v>
      </c>
      <c r="G215" s="10">
        <v>-3.3448991775499999</v>
      </c>
      <c r="H215" s="10">
        <v>2.2339997291599998</v>
      </c>
      <c r="I215" s="10">
        <v>5.5788989067100001</v>
      </c>
      <c r="J215" s="2">
        <v>1.8571261219999999E-2</v>
      </c>
      <c r="K215" s="2">
        <v>0.19657276309999999</v>
      </c>
      <c r="L215" s="10">
        <v>339.50122642500003</v>
      </c>
      <c r="M215" s="10">
        <f t="shared" si="22"/>
        <v>1358.0049054512799</v>
      </c>
      <c r="N215" s="10">
        <v>2019</v>
      </c>
      <c r="O215" s="10"/>
    </row>
    <row r="216" spans="1:15" x14ac:dyDescent="0.2">
      <c r="A216" s="10" t="s">
        <v>35</v>
      </c>
      <c r="B216" s="10" t="s">
        <v>35</v>
      </c>
      <c r="C216" s="10">
        <v>0</v>
      </c>
      <c r="D216" s="10">
        <v>22</v>
      </c>
      <c r="E216" s="10">
        <v>18109</v>
      </c>
      <c r="F216" s="10">
        <v>72436</v>
      </c>
      <c r="G216" s="10">
        <v>-0.75219917297000005</v>
      </c>
      <c r="H216" s="10">
        <v>0.82279992103999999</v>
      </c>
      <c r="I216" s="10">
        <v>1.57499909401</v>
      </c>
      <c r="J216" s="2">
        <v>-2.9769259280000002E-2</v>
      </c>
      <c r="K216" s="2">
        <v>3.9332333400000002E-2</v>
      </c>
      <c r="L216" s="10">
        <v>-539.09151625599998</v>
      </c>
      <c r="M216" s="10">
        <f t="shared" si="22"/>
        <v>-2156.3660652060803</v>
      </c>
      <c r="N216" s="10">
        <v>2020</v>
      </c>
      <c r="O216" s="10"/>
    </row>
  </sheetData>
  <sortState xmlns:xlrd2="http://schemas.microsoft.com/office/spreadsheetml/2017/richdata2" ref="A2:L216">
    <sortCondition ref="A2:A216"/>
  </sortState>
  <conditionalFormatting pivot="1" sqref="R74:AA77 R79:AA82 S78:AA78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R4:AA11 R13:AA17 S12:Y12 AA12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B4:AB17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AE4:AN7 AE9:AN12 AF8:AL8 AN8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O4:AO1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1"/>
  <sheetViews>
    <sheetView workbookViewId="0">
      <selection activeCell="H1" sqref="H1"/>
    </sheetView>
  </sheetViews>
  <sheetFormatPr defaultRowHeight="12.75" x14ac:dyDescent="0.2"/>
  <cols>
    <col min="1" max="1" width="5.7109375" style="8" customWidth="1"/>
    <col min="2" max="3" width="10.7109375" style="8" customWidth="1"/>
    <col min="4" max="4" width="19.7109375" style="8" customWidth="1"/>
    <col min="5" max="7" width="10.7109375" style="8" customWidth="1"/>
    <col min="8" max="9" width="19.7109375" style="2" customWidth="1"/>
    <col min="10" max="10" width="19.7109375" style="8" customWidth="1"/>
    <col min="11" max="13" width="10.7109375" style="8" customWidth="1"/>
    <col min="14" max="16384" width="9.140625" style="7"/>
  </cols>
  <sheetData>
    <row r="1" spans="1:1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" t="s">
        <v>65</v>
      </c>
      <c r="I1" s="2" t="s">
        <v>7</v>
      </c>
      <c r="J1" s="8" t="s">
        <v>8</v>
      </c>
      <c r="K1" s="8" t="s">
        <v>39</v>
      </c>
    </row>
    <row r="2" spans="1:11" x14ac:dyDescent="0.2">
      <c r="A2" s="8" t="s">
        <v>13</v>
      </c>
      <c r="B2" s="8">
        <v>1</v>
      </c>
      <c r="C2" s="8">
        <v>574</v>
      </c>
      <c r="D2" s="8">
        <v>2296</v>
      </c>
      <c r="E2" s="8">
        <v>-0.36999988556000002</v>
      </c>
      <c r="F2" s="8">
        <v>1.07999992371</v>
      </c>
      <c r="G2" s="8">
        <v>1.4499998092699999</v>
      </c>
      <c r="H2" s="2">
        <v>0.16520904289999999</v>
      </c>
      <c r="I2" s="2">
        <v>0.25491585046999998</v>
      </c>
      <c r="J2" s="8">
        <v>94.829990625400001</v>
      </c>
      <c r="K2" s="8">
        <v>2017</v>
      </c>
    </row>
    <row r="3" spans="1:11" x14ac:dyDescent="0.2">
      <c r="A3" s="8" t="s">
        <v>14</v>
      </c>
      <c r="B3" s="8">
        <v>2</v>
      </c>
      <c r="C3" s="8">
        <v>1303</v>
      </c>
      <c r="D3" s="8">
        <v>5212</v>
      </c>
      <c r="E3" s="8">
        <v>-1.36999988556</v>
      </c>
      <c r="F3" s="8">
        <v>2.5100002288800001</v>
      </c>
      <c r="G3" s="8">
        <v>3.88000011444</v>
      </c>
      <c r="H3" s="2">
        <v>0.23559479611</v>
      </c>
      <c r="I3" s="2">
        <v>0.49880218158</v>
      </c>
      <c r="J3" s="8">
        <v>306.98001933099999</v>
      </c>
      <c r="K3" s="8">
        <v>2017</v>
      </c>
    </row>
    <row r="4" spans="1:11" x14ac:dyDescent="0.2">
      <c r="A4" s="8" t="s">
        <v>15</v>
      </c>
      <c r="B4" s="8">
        <v>3</v>
      </c>
      <c r="C4" s="8">
        <v>17798</v>
      </c>
      <c r="D4" s="8">
        <v>71192</v>
      </c>
      <c r="E4" s="8">
        <v>-1.0699996948199999</v>
      </c>
      <c r="F4" s="8">
        <v>1.37000083923</v>
      </c>
      <c r="G4" s="8">
        <v>2.4400005340600002</v>
      </c>
      <c r="H4" s="2">
        <v>0.22437676121</v>
      </c>
      <c r="I4" s="2">
        <v>0.19286645444</v>
      </c>
      <c r="J4" s="8">
        <v>3993.45759606</v>
      </c>
      <c r="K4" s="8">
        <v>2017</v>
      </c>
    </row>
    <row r="5" spans="1:11" x14ac:dyDescent="0.2">
      <c r="A5" s="8" t="s">
        <v>16</v>
      </c>
      <c r="B5" s="8">
        <v>4</v>
      </c>
      <c r="C5" s="8">
        <v>16907</v>
      </c>
      <c r="D5" s="8">
        <v>67628</v>
      </c>
      <c r="E5" s="8">
        <v>-0.90999984740999995</v>
      </c>
      <c r="F5" s="8">
        <v>0.8700003624</v>
      </c>
      <c r="G5" s="8">
        <v>1.7800002098100001</v>
      </c>
      <c r="H5" s="2">
        <v>6.191725403E-2</v>
      </c>
      <c r="I5" s="2">
        <v>8.8230724400000002E-2</v>
      </c>
      <c r="J5" s="8">
        <v>1046.83501387</v>
      </c>
      <c r="K5" s="8">
        <v>2017</v>
      </c>
    </row>
    <row r="6" spans="1:11" x14ac:dyDescent="0.2">
      <c r="A6" s="8" t="s">
        <v>17</v>
      </c>
      <c r="B6" s="8">
        <v>5</v>
      </c>
      <c r="C6" s="8">
        <v>15643</v>
      </c>
      <c r="D6" s="8">
        <v>62572</v>
      </c>
      <c r="E6" s="8">
        <v>-1.0600004196199999</v>
      </c>
      <c r="F6" s="8">
        <v>0.89999961852999999</v>
      </c>
      <c r="G6" s="8">
        <v>1.96000003815</v>
      </c>
      <c r="H6" s="2">
        <v>4.18493905E-2</v>
      </c>
      <c r="I6" s="2">
        <v>6.8983912130000005E-2</v>
      </c>
      <c r="J6" s="8">
        <v>654.65001559300003</v>
      </c>
      <c r="K6" s="8">
        <v>2017</v>
      </c>
    </row>
    <row r="7" spans="1:11" x14ac:dyDescent="0.2">
      <c r="A7" s="8" t="s">
        <v>18</v>
      </c>
      <c r="B7" s="8">
        <v>6</v>
      </c>
      <c r="C7" s="8">
        <v>1086</v>
      </c>
      <c r="D7" s="8">
        <v>4344</v>
      </c>
      <c r="E7" s="8">
        <v>-0.83000087737999995</v>
      </c>
      <c r="F7" s="8">
        <v>0.90999984740999995</v>
      </c>
      <c r="G7" s="8">
        <v>1.74000072479</v>
      </c>
      <c r="H7" s="2">
        <v>-6.709944642E-2</v>
      </c>
      <c r="I7" s="2">
        <v>0.17373579852000001</v>
      </c>
      <c r="J7" s="8">
        <v>-72.869998812700004</v>
      </c>
      <c r="K7" s="8">
        <v>2017</v>
      </c>
    </row>
    <row r="8" spans="1:11" x14ac:dyDescent="0.2">
      <c r="A8" s="8" t="s">
        <v>19</v>
      </c>
      <c r="B8" s="8">
        <v>7</v>
      </c>
      <c r="C8" s="8">
        <v>5144</v>
      </c>
      <c r="D8" s="8">
        <v>20576</v>
      </c>
      <c r="E8" s="8">
        <v>-1.5099997520399999</v>
      </c>
      <c r="F8" s="8">
        <v>0.94000053405999995</v>
      </c>
      <c r="G8" s="8">
        <v>2.4500002860999999</v>
      </c>
      <c r="H8" s="2">
        <v>7.1135238400000002E-3</v>
      </c>
      <c r="I8" s="2">
        <v>0.15411581869999999</v>
      </c>
      <c r="J8" s="8">
        <v>36.591966628999998</v>
      </c>
      <c r="K8" s="8">
        <v>2017</v>
      </c>
    </row>
    <row r="9" spans="1:11" x14ac:dyDescent="0.2">
      <c r="A9" s="8" t="s">
        <v>36</v>
      </c>
      <c r="B9" s="8">
        <v>8</v>
      </c>
      <c r="C9" s="8">
        <v>694</v>
      </c>
      <c r="D9" s="8">
        <v>2776</v>
      </c>
      <c r="E9" s="8">
        <v>-0.59999990462999997</v>
      </c>
      <c r="F9" s="8">
        <v>1.0199995040900001</v>
      </c>
      <c r="G9" s="8">
        <v>1.61999940872</v>
      </c>
      <c r="H9" s="2">
        <v>0.22381843475999999</v>
      </c>
      <c r="I9" s="2">
        <v>0.19301707956</v>
      </c>
      <c r="J9" s="8">
        <v>155.32999372500001</v>
      </c>
      <c r="K9" s="8">
        <v>2017</v>
      </c>
    </row>
    <row r="10" spans="1:11" x14ac:dyDescent="0.2">
      <c r="A10" s="8" t="s">
        <v>20</v>
      </c>
      <c r="B10" s="8">
        <v>9</v>
      </c>
      <c r="C10" s="8">
        <v>1063</v>
      </c>
      <c r="D10" s="8">
        <v>4252</v>
      </c>
      <c r="E10" s="8">
        <v>-0.26999998092999999</v>
      </c>
      <c r="F10" s="8">
        <v>0.28999996184999999</v>
      </c>
      <c r="G10" s="8">
        <v>0.55999994277999998</v>
      </c>
      <c r="H10" s="2">
        <v>5.5352755349999998E-2</v>
      </c>
      <c r="I10" s="2">
        <v>6.6494264720000001E-2</v>
      </c>
      <c r="J10" s="8">
        <v>58.839978933300003</v>
      </c>
      <c r="K10" s="8">
        <v>2017</v>
      </c>
    </row>
    <row r="11" spans="1:11" x14ac:dyDescent="0.2">
      <c r="A11" s="8" t="s">
        <v>21</v>
      </c>
      <c r="B11" s="8">
        <v>10</v>
      </c>
      <c r="C11" s="8">
        <v>153</v>
      </c>
      <c r="D11" s="8">
        <v>612</v>
      </c>
      <c r="E11" s="8">
        <v>-0.25</v>
      </c>
      <c r="F11" s="8">
        <v>0.21999931335</v>
      </c>
      <c r="G11" s="8">
        <v>0.46999931335</v>
      </c>
      <c r="H11" s="2">
        <v>3.2483627590000001E-2</v>
      </c>
      <c r="I11" s="2">
        <v>7.1127955160000006E-2</v>
      </c>
      <c r="J11" s="8">
        <v>4.96999502182</v>
      </c>
      <c r="K11" s="8">
        <v>2017</v>
      </c>
    </row>
    <row r="12" spans="1:11" x14ac:dyDescent="0.2">
      <c r="A12" s="8" t="s">
        <v>22</v>
      </c>
      <c r="B12" s="8">
        <v>11</v>
      </c>
      <c r="C12" s="8">
        <v>4734</v>
      </c>
      <c r="D12" s="8">
        <v>18936</v>
      </c>
      <c r="E12" s="8">
        <v>-0.55625009537000003</v>
      </c>
      <c r="F12" s="8">
        <v>0.51000022887999996</v>
      </c>
      <c r="G12" s="8">
        <v>1.0662503242500001</v>
      </c>
      <c r="H12" s="2">
        <v>6.5697876569999994E-2</v>
      </c>
      <c r="I12" s="2">
        <v>5.028304167E-2</v>
      </c>
      <c r="J12" s="8">
        <v>311.01374769199998</v>
      </c>
      <c r="K12" s="8">
        <v>2017</v>
      </c>
    </row>
    <row r="13" spans="1:11" x14ac:dyDescent="0.2">
      <c r="A13" s="8" t="s">
        <v>23</v>
      </c>
      <c r="B13" s="8">
        <v>12</v>
      </c>
      <c r="C13" s="8">
        <v>2386</v>
      </c>
      <c r="D13" s="8">
        <v>9544</v>
      </c>
      <c r="E13" s="8">
        <v>-0.31000041962000002</v>
      </c>
      <c r="F13" s="8">
        <v>0.39999985695000001</v>
      </c>
      <c r="G13" s="8">
        <v>0.71000027656999998</v>
      </c>
      <c r="H13" s="2">
        <v>4.1240578129999997E-2</v>
      </c>
      <c r="I13" s="2">
        <v>4.2535572719999998E-2</v>
      </c>
      <c r="J13" s="8">
        <v>98.400019407299993</v>
      </c>
      <c r="K13" s="8">
        <v>2017</v>
      </c>
    </row>
    <row r="14" spans="1:11" x14ac:dyDescent="0.2">
      <c r="A14" s="8" t="s">
        <v>24</v>
      </c>
      <c r="B14" s="8">
        <v>13</v>
      </c>
      <c r="C14" s="8">
        <v>9359</v>
      </c>
      <c r="D14" s="8">
        <v>37436</v>
      </c>
      <c r="E14" s="8">
        <v>-0.23999977112000001</v>
      </c>
      <c r="F14" s="8">
        <v>0.31999969482000001</v>
      </c>
      <c r="G14" s="8">
        <v>0.55999946594000005</v>
      </c>
      <c r="H14" s="2">
        <v>3.9028735119999998E-2</v>
      </c>
      <c r="I14" s="2">
        <v>3.5395095350000003E-2</v>
      </c>
      <c r="J14" s="8">
        <v>365.26993203199999</v>
      </c>
      <c r="K14" s="8">
        <v>2017</v>
      </c>
    </row>
    <row r="15" spans="1:11" x14ac:dyDescent="0.2">
      <c r="A15" s="8" t="s">
        <v>37</v>
      </c>
      <c r="B15" s="8">
        <v>14</v>
      </c>
      <c r="C15" s="8">
        <v>7485</v>
      </c>
      <c r="D15" s="8">
        <v>29940</v>
      </c>
      <c r="E15" s="8">
        <v>-0.5</v>
      </c>
      <c r="F15" s="8">
        <v>1.9199995994600001</v>
      </c>
      <c r="G15" s="8">
        <v>2.4199995994600001</v>
      </c>
      <c r="H15" s="2">
        <v>0.13816254092999999</v>
      </c>
      <c r="I15" s="2">
        <v>0.12498485715</v>
      </c>
      <c r="J15" s="8">
        <v>1034.14661884</v>
      </c>
      <c r="K15" s="8">
        <v>2017</v>
      </c>
    </row>
    <row r="16" spans="1:11" x14ac:dyDescent="0.2">
      <c r="A16" s="8" t="s">
        <v>28</v>
      </c>
      <c r="B16" s="8">
        <v>15</v>
      </c>
      <c r="C16" s="8">
        <v>7175</v>
      </c>
      <c r="D16" s="8">
        <v>28700</v>
      </c>
      <c r="E16" s="8">
        <v>-0.26000022888000002</v>
      </c>
      <c r="F16" s="8">
        <v>0.88000011444000004</v>
      </c>
      <c r="G16" s="8">
        <v>1.1400003433200001</v>
      </c>
      <c r="H16" s="2">
        <v>4.6517074829999998E-2</v>
      </c>
      <c r="I16" s="2">
        <v>4.7180083070000003E-2</v>
      </c>
      <c r="J16" s="8">
        <v>333.76001191099999</v>
      </c>
      <c r="K16" s="8">
        <v>2017</v>
      </c>
    </row>
    <row r="17" spans="1:11" x14ac:dyDescent="0.2">
      <c r="A17" s="8" t="s">
        <v>29</v>
      </c>
      <c r="B17" s="8">
        <v>16</v>
      </c>
      <c r="C17" s="8">
        <v>19052</v>
      </c>
      <c r="D17" s="8">
        <v>76208</v>
      </c>
      <c r="E17" s="8">
        <v>-0.44000005722000002</v>
      </c>
      <c r="F17" s="8">
        <v>0.47000026702999997</v>
      </c>
      <c r="G17" s="8">
        <v>0.91000032424999999</v>
      </c>
      <c r="H17" s="2">
        <v>4.0700191429999998E-2</v>
      </c>
      <c r="I17" s="2">
        <v>3.6667459919999999E-2</v>
      </c>
      <c r="J17" s="8">
        <v>775.42004704500005</v>
      </c>
      <c r="K17" s="8">
        <v>2017</v>
      </c>
    </row>
    <row r="18" spans="1:11" x14ac:dyDescent="0.2">
      <c r="A18" s="8" t="s">
        <v>31</v>
      </c>
      <c r="B18" s="8">
        <v>17</v>
      </c>
      <c r="C18" s="8">
        <v>12665</v>
      </c>
      <c r="D18" s="8">
        <v>50660</v>
      </c>
      <c r="E18" s="8">
        <v>-0.44000053406</v>
      </c>
      <c r="F18" s="8">
        <v>0.61999988555999996</v>
      </c>
      <c r="G18" s="8">
        <v>1.0600004196199999</v>
      </c>
      <c r="H18" s="2">
        <v>3.5802609559999997E-2</v>
      </c>
      <c r="I18" s="2">
        <v>3.9845209100000001E-2</v>
      </c>
      <c r="J18" s="8">
        <v>453.44005012500003</v>
      </c>
      <c r="K18" s="8">
        <v>2017</v>
      </c>
    </row>
    <row r="19" spans="1:11" x14ac:dyDescent="0.2">
      <c r="A19" s="8" t="s">
        <v>40</v>
      </c>
      <c r="B19" s="8">
        <v>18</v>
      </c>
      <c r="C19" s="8">
        <v>21000</v>
      </c>
      <c r="D19" s="8">
        <v>84000</v>
      </c>
      <c r="E19" s="8">
        <v>-0.56999969482000001</v>
      </c>
      <c r="F19" s="8">
        <v>0.51000022887999996</v>
      </c>
      <c r="G19" s="8">
        <v>1.07999992371</v>
      </c>
      <c r="H19" s="2">
        <v>5.266523536E-2</v>
      </c>
      <c r="I19" s="2">
        <v>4.848746651E-2</v>
      </c>
      <c r="J19" s="8">
        <v>1105.9699425700001</v>
      </c>
      <c r="K19" s="8">
        <v>2017</v>
      </c>
    </row>
    <row r="20" spans="1:11" x14ac:dyDescent="0.2">
      <c r="A20" s="8" t="s">
        <v>33</v>
      </c>
      <c r="B20" s="8">
        <v>19</v>
      </c>
      <c r="C20" s="8">
        <v>239440</v>
      </c>
      <c r="D20" s="8">
        <v>957760</v>
      </c>
      <c r="E20" s="8">
        <v>-1.8600000143099999</v>
      </c>
      <c r="F20" s="8">
        <v>1.90000009537</v>
      </c>
      <c r="G20" s="8">
        <v>3.76000010967</v>
      </c>
      <c r="H20" s="2">
        <v>5.1348104550000002E-2</v>
      </c>
      <c r="I20" s="2">
        <v>9.0372343770000002E-2</v>
      </c>
      <c r="J20" s="8">
        <v>12294.790153899999</v>
      </c>
      <c r="K20" s="8">
        <v>2017</v>
      </c>
    </row>
    <row r="21" spans="1:11" x14ac:dyDescent="0.2">
      <c r="A21" s="8" t="s">
        <v>35</v>
      </c>
      <c r="B21" s="8">
        <v>21</v>
      </c>
      <c r="C21" s="8">
        <v>18418</v>
      </c>
      <c r="D21" s="8">
        <v>73672</v>
      </c>
      <c r="E21" s="8">
        <v>-1.67000007629</v>
      </c>
      <c r="F21" s="8">
        <v>5.0733337402299998</v>
      </c>
      <c r="G21" s="8">
        <v>6.7433338165299999</v>
      </c>
      <c r="H21" s="2">
        <v>5.8738690140000001E-2</v>
      </c>
      <c r="I21" s="2">
        <v>0.29877805935000001</v>
      </c>
      <c r="J21" s="8">
        <v>1081.849195</v>
      </c>
      <c r="K21" s="8">
        <v>2017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2"/>
  <sheetViews>
    <sheetView workbookViewId="0">
      <selection activeCell="H1" sqref="H1"/>
    </sheetView>
  </sheetViews>
  <sheetFormatPr defaultRowHeight="12.75" x14ac:dyDescent="0.2"/>
  <cols>
    <col min="1" max="1" width="5.7109375" style="8" customWidth="1"/>
    <col min="2" max="3" width="10.7109375" style="8" customWidth="1"/>
    <col min="4" max="4" width="19.7109375" style="8" customWidth="1"/>
    <col min="5" max="7" width="10.7109375" style="8" customWidth="1"/>
    <col min="8" max="9" width="19.7109375" style="2" customWidth="1"/>
    <col min="10" max="10" width="19.7109375" style="8" customWidth="1"/>
    <col min="11" max="13" width="10.7109375" style="8" customWidth="1"/>
    <col min="14" max="16384" width="9.140625" style="7"/>
  </cols>
  <sheetData>
    <row r="1" spans="1:1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" t="s">
        <v>65</v>
      </c>
      <c r="I1" s="2" t="s">
        <v>7</v>
      </c>
      <c r="J1" s="8" t="s">
        <v>8</v>
      </c>
      <c r="K1" s="8" t="s">
        <v>39</v>
      </c>
    </row>
    <row r="2" spans="1:11" x14ac:dyDescent="0.2">
      <c r="A2" s="8" t="s">
        <v>13</v>
      </c>
      <c r="B2" s="8">
        <v>1</v>
      </c>
      <c r="C2" s="8">
        <v>1096</v>
      </c>
      <c r="D2" s="8">
        <v>4384</v>
      </c>
      <c r="E2" s="8">
        <v>-0.55699968338000005</v>
      </c>
      <c r="F2" s="8">
        <v>1.34800004959</v>
      </c>
      <c r="G2" s="8">
        <v>1.9049997329699999</v>
      </c>
      <c r="H2" s="2">
        <v>0.60459670055000003</v>
      </c>
      <c r="I2" s="2">
        <v>0.27901417527</v>
      </c>
      <c r="J2" s="8">
        <v>662.63798379900004</v>
      </c>
      <c r="K2" s="8">
        <v>2018</v>
      </c>
    </row>
    <row r="3" spans="1:11" x14ac:dyDescent="0.2">
      <c r="A3" s="8" t="s">
        <v>14</v>
      </c>
      <c r="B3" s="8">
        <v>2</v>
      </c>
      <c r="C3" s="8">
        <v>12229</v>
      </c>
      <c r="D3" s="8">
        <v>48916</v>
      </c>
      <c r="E3" s="8">
        <v>-0.56099987029999998</v>
      </c>
      <c r="F3" s="8">
        <v>1.4224996566799999</v>
      </c>
      <c r="G3" s="8">
        <v>1.98349952698</v>
      </c>
      <c r="H3" s="2">
        <v>0.44611316581999999</v>
      </c>
      <c r="I3" s="2">
        <v>0.23348962918999999</v>
      </c>
      <c r="J3" s="8">
        <v>5455.5179047600004</v>
      </c>
      <c r="K3" s="8">
        <v>2018</v>
      </c>
    </row>
    <row r="4" spans="1:11" x14ac:dyDescent="0.2">
      <c r="A4" s="8" t="s">
        <v>15</v>
      </c>
      <c r="B4" s="8">
        <v>3</v>
      </c>
      <c r="C4" s="8">
        <v>20877</v>
      </c>
      <c r="D4" s="8">
        <v>83508</v>
      </c>
      <c r="E4" s="8">
        <v>-0.81599950789999998</v>
      </c>
      <c r="F4" s="8">
        <v>1.1920003890999999</v>
      </c>
      <c r="G4" s="8">
        <v>2.0079998969999999</v>
      </c>
      <c r="H4" s="2">
        <v>0.13116748831</v>
      </c>
      <c r="I4" s="2">
        <v>0.16424113881999999</v>
      </c>
      <c r="J4" s="8">
        <v>2738.3836534000002</v>
      </c>
      <c r="K4" s="8">
        <v>2018</v>
      </c>
    </row>
    <row r="5" spans="1:11" x14ac:dyDescent="0.2">
      <c r="A5" s="8" t="s">
        <v>16</v>
      </c>
      <c r="B5" s="8">
        <v>4</v>
      </c>
      <c r="C5" s="8">
        <v>26057</v>
      </c>
      <c r="D5" s="8">
        <v>104228</v>
      </c>
      <c r="E5" s="8">
        <v>-1.5</v>
      </c>
      <c r="F5" s="8">
        <v>0.99900054932000004</v>
      </c>
      <c r="G5" s="8">
        <v>2.4990005493199998</v>
      </c>
      <c r="H5" s="2">
        <v>1.9017262409999999E-2</v>
      </c>
      <c r="I5" s="2">
        <v>8.2421286369999999E-2</v>
      </c>
      <c r="J5" s="8">
        <v>495.53280663499999</v>
      </c>
      <c r="K5" s="8">
        <v>2018</v>
      </c>
    </row>
    <row r="6" spans="1:11" x14ac:dyDescent="0.2">
      <c r="A6" s="8" t="s">
        <v>17</v>
      </c>
      <c r="B6" s="8">
        <v>5</v>
      </c>
      <c r="C6" s="8">
        <v>17593</v>
      </c>
      <c r="D6" s="8">
        <v>70372</v>
      </c>
      <c r="E6" s="8">
        <v>-0.52999973297000003</v>
      </c>
      <c r="F6" s="8">
        <v>0.52299880981000002</v>
      </c>
      <c r="G6" s="8">
        <v>1.0529985427899999</v>
      </c>
      <c r="H6" s="2">
        <v>-2.3816404530000002E-2</v>
      </c>
      <c r="I6" s="2">
        <v>5.1662308949999999E-2</v>
      </c>
      <c r="J6" s="8">
        <v>-419.00200486199998</v>
      </c>
      <c r="K6" s="8">
        <v>2018</v>
      </c>
    </row>
    <row r="7" spans="1:11" x14ac:dyDescent="0.2">
      <c r="A7" s="8" t="s">
        <v>18</v>
      </c>
      <c r="B7" s="8">
        <v>6</v>
      </c>
      <c r="C7" s="8">
        <v>869</v>
      </c>
      <c r="D7" s="8">
        <v>3476</v>
      </c>
      <c r="E7" s="8">
        <v>-1.3189992904700001</v>
      </c>
      <c r="F7" s="8">
        <v>0.92599964142000002</v>
      </c>
      <c r="G7" s="8">
        <v>2.2449989318800001</v>
      </c>
      <c r="H7" s="2">
        <v>-0.17881471378</v>
      </c>
      <c r="I7" s="2">
        <v>0.246584725</v>
      </c>
      <c r="J7" s="8">
        <v>-155.38998627699999</v>
      </c>
      <c r="K7" s="8">
        <v>2018</v>
      </c>
    </row>
    <row r="8" spans="1:11" x14ac:dyDescent="0.2">
      <c r="A8" s="8" t="s">
        <v>19</v>
      </c>
      <c r="B8" s="8">
        <v>7</v>
      </c>
      <c r="C8" s="8">
        <v>4419</v>
      </c>
      <c r="D8" s="8">
        <v>17676</v>
      </c>
      <c r="E8" s="8">
        <v>-1.46199989319</v>
      </c>
      <c r="F8" s="8">
        <v>1.6809997558600001</v>
      </c>
      <c r="G8" s="8">
        <v>3.1429996490500001</v>
      </c>
      <c r="H8" s="2">
        <v>0.15048698462999999</v>
      </c>
      <c r="I8" s="2">
        <v>0.43020578446000002</v>
      </c>
      <c r="J8" s="8">
        <v>665.00198507300001</v>
      </c>
      <c r="K8" s="8">
        <v>2018</v>
      </c>
    </row>
    <row r="9" spans="1:11" x14ac:dyDescent="0.2">
      <c r="A9" s="8" t="s">
        <v>36</v>
      </c>
      <c r="B9" s="8">
        <v>8</v>
      </c>
      <c r="C9" s="8">
        <v>572</v>
      </c>
      <c r="D9" s="8">
        <v>2288</v>
      </c>
      <c r="E9" s="8">
        <v>-0.22000026703</v>
      </c>
      <c r="F9" s="8">
        <v>1.1820001602200001</v>
      </c>
      <c r="G9" s="8">
        <v>1.40200042725</v>
      </c>
      <c r="H9" s="2">
        <v>0.34995280028999998</v>
      </c>
      <c r="I9" s="2">
        <v>0.20045686759</v>
      </c>
      <c r="J9" s="8">
        <v>200.173001766</v>
      </c>
      <c r="K9" s="8">
        <v>2018</v>
      </c>
    </row>
    <row r="10" spans="1:11" x14ac:dyDescent="0.2">
      <c r="A10" s="8" t="s">
        <v>20</v>
      </c>
      <c r="B10" s="8">
        <v>9</v>
      </c>
      <c r="C10" s="8">
        <v>389</v>
      </c>
      <c r="D10" s="8">
        <v>1556</v>
      </c>
      <c r="E10" s="8">
        <v>-0.40299987792999997</v>
      </c>
      <c r="F10" s="8">
        <v>0.13700008391999999</v>
      </c>
      <c r="G10" s="8">
        <v>0.53999996184999999</v>
      </c>
      <c r="H10" s="2">
        <v>-1.2205692670000001E-2</v>
      </c>
      <c r="I10" s="2">
        <v>5.5656893839999999E-2</v>
      </c>
      <c r="J10" s="8">
        <v>-4.7480144500700003</v>
      </c>
      <c r="K10" s="8">
        <v>2018</v>
      </c>
    </row>
    <row r="11" spans="1:11" x14ac:dyDescent="0.2">
      <c r="A11" s="8" t="s">
        <v>21</v>
      </c>
      <c r="B11" s="8">
        <v>10</v>
      </c>
      <c r="C11" s="8">
        <v>36</v>
      </c>
      <c r="D11" s="8">
        <v>144</v>
      </c>
      <c r="E11" s="8">
        <v>-6.900024414E-2</v>
      </c>
      <c r="F11" s="8">
        <v>8.0999374390000003E-2</v>
      </c>
      <c r="G11" s="8">
        <v>0.14999961852999999</v>
      </c>
      <c r="H11" s="2">
        <v>-7.2779258100000004E-3</v>
      </c>
      <c r="I11" s="2">
        <v>3.9457850949999998E-2</v>
      </c>
      <c r="J11" s="8">
        <v>-0.26200532913000002</v>
      </c>
      <c r="K11" s="8">
        <v>2018</v>
      </c>
    </row>
    <row r="12" spans="1:11" x14ac:dyDescent="0.2">
      <c r="A12" s="8" t="s">
        <v>22</v>
      </c>
      <c r="B12" s="8">
        <v>11</v>
      </c>
      <c r="C12" s="8">
        <v>1581</v>
      </c>
      <c r="D12" s="8">
        <v>6324</v>
      </c>
      <c r="E12" s="8">
        <v>-0.38399982451999998</v>
      </c>
      <c r="F12" s="8">
        <v>0.3170003891</v>
      </c>
      <c r="G12" s="8">
        <v>0.70100021361999998</v>
      </c>
      <c r="H12" s="2">
        <v>2.9607742099999998E-3</v>
      </c>
      <c r="I12" s="2">
        <v>5.6532210409999999E-2</v>
      </c>
      <c r="J12" s="8">
        <v>4.6809840202300004</v>
      </c>
      <c r="K12" s="8">
        <v>2018</v>
      </c>
    </row>
    <row r="13" spans="1:11" x14ac:dyDescent="0.2">
      <c r="A13" s="8" t="s">
        <v>23</v>
      </c>
      <c r="B13" s="8">
        <v>12</v>
      </c>
      <c r="C13" s="8">
        <v>792</v>
      </c>
      <c r="D13" s="8">
        <v>3168</v>
      </c>
      <c r="E13" s="8">
        <v>-0.40399932860999999</v>
      </c>
      <c r="F13" s="8">
        <v>0.24499988555999999</v>
      </c>
      <c r="G13" s="8">
        <v>0.64899921416999995</v>
      </c>
      <c r="H13" s="2">
        <v>-1.7986136860000002E-2</v>
      </c>
      <c r="I13" s="2">
        <v>5.4947479530000003E-2</v>
      </c>
      <c r="J13" s="8">
        <v>-14.2450203896</v>
      </c>
      <c r="K13" s="8">
        <v>2018</v>
      </c>
    </row>
    <row r="14" spans="1:11" x14ac:dyDescent="0.2">
      <c r="A14" s="8" t="s">
        <v>24</v>
      </c>
      <c r="B14" s="8">
        <v>13</v>
      </c>
      <c r="C14" s="8">
        <v>5616</v>
      </c>
      <c r="D14" s="8">
        <v>22464</v>
      </c>
      <c r="E14" s="8">
        <v>-0.56999969482000001</v>
      </c>
      <c r="F14" s="8">
        <v>0.20599937438999999</v>
      </c>
      <c r="G14" s="8">
        <v>0.77599906920999995</v>
      </c>
      <c r="H14" s="2">
        <v>-2.730660654E-2</v>
      </c>
      <c r="I14" s="2">
        <v>4.6880485020000001E-2</v>
      </c>
      <c r="J14" s="8">
        <v>-153.35390233999999</v>
      </c>
      <c r="K14" s="8">
        <v>2018</v>
      </c>
    </row>
    <row r="15" spans="1:11" x14ac:dyDescent="0.2">
      <c r="A15" s="8" t="s">
        <v>37</v>
      </c>
      <c r="B15" s="8">
        <v>14</v>
      </c>
      <c r="C15" s="8">
        <v>6689</v>
      </c>
      <c r="D15" s="8">
        <v>26756</v>
      </c>
      <c r="E15" s="8">
        <v>-0.40299987792999997</v>
      </c>
      <c r="F15" s="8">
        <v>0.33600044251</v>
      </c>
      <c r="G15" s="8">
        <v>0.73900032043999997</v>
      </c>
      <c r="H15" s="2">
        <v>1.5641363450000001E-2</v>
      </c>
      <c r="I15" s="2">
        <v>6.2172744510000003E-2</v>
      </c>
      <c r="J15" s="8">
        <v>104.625080109</v>
      </c>
      <c r="K15" s="8">
        <v>2018</v>
      </c>
    </row>
    <row r="16" spans="1:11" x14ac:dyDescent="0.2">
      <c r="A16" s="8" t="s">
        <v>28</v>
      </c>
      <c r="B16" s="8">
        <v>15</v>
      </c>
      <c r="C16" s="8">
        <v>8130</v>
      </c>
      <c r="D16" s="8">
        <v>32520</v>
      </c>
      <c r="E16" s="8">
        <v>-0.41600036621000003</v>
      </c>
      <c r="F16" s="8">
        <v>0.28800010680999999</v>
      </c>
      <c r="G16" s="8">
        <v>0.70400047302000002</v>
      </c>
      <c r="H16" s="2">
        <v>-1.4990356579999999E-2</v>
      </c>
      <c r="I16" s="2">
        <v>4.3311509820000003E-2</v>
      </c>
      <c r="J16" s="8">
        <v>-121.871598959</v>
      </c>
      <c r="K16" s="8">
        <v>2018</v>
      </c>
    </row>
    <row r="17" spans="1:11" x14ac:dyDescent="0.2">
      <c r="A17" s="8" t="s">
        <v>29</v>
      </c>
      <c r="B17" s="8">
        <v>16</v>
      </c>
      <c r="C17" s="8">
        <v>15054</v>
      </c>
      <c r="D17" s="8">
        <v>60216</v>
      </c>
      <c r="E17" s="8">
        <v>-0.62599945067999996</v>
      </c>
      <c r="F17" s="8">
        <v>0.26500034332</v>
      </c>
      <c r="G17" s="8">
        <v>0.89099979400999996</v>
      </c>
      <c r="H17" s="2">
        <v>-1.2976844160000001E-2</v>
      </c>
      <c r="I17" s="2">
        <v>6.3815301049999995E-2</v>
      </c>
      <c r="J17" s="8">
        <v>-195.353411913</v>
      </c>
      <c r="K17" s="8">
        <v>2018</v>
      </c>
    </row>
    <row r="18" spans="1:11" x14ac:dyDescent="0.2">
      <c r="A18" s="8" t="s">
        <v>31</v>
      </c>
      <c r="B18" s="8">
        <v>17</v>
      </c>
      <c r="C18" s="8">
        <v>6992</v>
      </c>
      <c r="D18" s="8">
        <v>27968</v>
      </c>
      <c r="E18" s="8">
        <v>-0.50999927520999999</v>
      </c>
      <c r="F18" s="8">
        <v>0.18700027465999999</v>
      </c>
      <c r="G18" s="8">
        <v>0.69699954987000001</v>
      </c>
      <c r="H18" s="2">
        <v>-2.499374931E-2</v>
      </c>
      <c r="I18" s="2">
        <v>4.9418551960000001E-2</v>
      </c>
      <c r="J18" s="8">
        <v>-174.756295204</v>
      </c>
      <c r="K18" s="8">
        <v>2018</v>
      </c>
    </row>
    <row r="19" spans="1:11" x14ac:dyDescent="0.2">
      <c r="A19" s="8" t="s">
        <v>40</v>
      </c>
      <c r="B19" s="8">
        <v>18</v>
      </c>
      <c r="C19" s="8">
        <v>11766</v>
      </c>
      <c r="D19" s="8">
        <v>47064</v>
      </c>
      <c r="E19" s="8">
        <v>-0.47899913787999998</v>
      </c>
      <c r="F19" s="8">
        <v>0.26300048828</v>
      </c>
      <c r="G19" s="8">
        <v>0.74199962616000004</v>
      </c>
      <c r="H19" s="2">
        <v>3.1582546899999999E-3</v>
      </c>
      <c r="I19" s="2">
        <v>4.3755646820000001E-2</v>
      </c>
      <c r="J19" s="8">
        <v>37.160024642899998</v>
      </c>
      <c r="K19" s="8">
        <v>2018</v>
      </c>
    </row>
    <row r="20" spans="1:11" x14ac:dyDescent="0.2">
      <c r="A20" s="8" t="s">
        <v>33</v>
      </c>
      <c r="B20" s="8">
        <v>19</v>
      </c>
      <c r="C20" s="8">
        <v>237104</v>
      </c>
      <c r="D20" s="8">
        <v>948416</v>
      </c>
      <c r="E20" s="8">
        <v>-3.3229994773899998</v>
      </c>
      <c r="F20" s="8">
        <v>1.91400051117</v>
      </c>
      <c r="G20" s="8">
        <v>5.23699998856</v>
      </c>
      <c r="H20" s="2">
        <v>-7.1146694969999993E-2</v>
      </c>
      <c r="I20" s="2">
        <v>0.11442699403000001</v>
      </c>
      <c r="J20" s="8">
        <v>-16869.1659631</v>
      </c>
      <c r="K20" s="8">
        <v>2018</v>
      </c>
    </row>
    <row r="21" spans="1:11" x14ac:dyDescent="0.2">
      <c r="A21" s="8" t="s">
        <v>41</v>
      </c>
      <c r="B21" s="8">
        <v>20</v>
      </c>
      <c r="C21" s="8">
        <v>22</v>
      </c>
      <c r="D21" s="8">
        <v>88</v>
      </c>
      <c r="E21" s="8">
        <v>-0.32500004768000001</v>
      </c>
      <c r="F21" s="8">
        <v>8.8999986650000001E-2</v>
      </c>
      <c r="G21" s="8">
        <v>0.41400003432999999</v>
      </c>
      <c r="H21" s="2">
        <v>-8.1681804220000001E-2</v>
      </c>
      <c r="I21" s="2">
        <v>0.11340773622</v>
      </c>
      <c r="J21" s="8">
        <v>-1.7969996929200001</v>
      </c>
      <c r="K21" s="8">
        <v>2018</v>
      </c>
    </row>
    <row r="22" spans="1:11" x14ac:dyDescent="0.2">
      <c r="A22" s="8" t="s">
        <v>35</v>
      </c>
      <c r="B22" s="8">
        <v>22</v>
      </c>
      <c r="C22" s="8">
        <v>17781</v>
      </c>
      <c r="D22" s="8">
        <v>71124</v>
      </c>
      <c r="E22" s="8">
        <v>-5.3569998741099996</v>
      </c>
      <c r="F22" s="8">
        <v>3.3809990882899998</v>
      </c>
      <c r="G22" s="8">
        <v>8.7379989624000007</v>
      </c>
      <c r="H22" s="2">
        <v>-5.5524257860000002E-2</v>
      </c>
      <c r="I22" s="2">
        <v>0.40525219380999999</v>
      </c>
      <c r="J22" s="8">
        <v>-987.27682900399998</v>
      </c>
      <c r="K22" s="8">
        <v>2018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1"/>
  <sheetViews>
    <sheetView workbookViewId="0">
      <selection activeCell="H1" sqref="H1"/>
    </sheetView>
  </sheetViews>
  <sheetFormatPr defaultRowHeight="12.75" x14ac:dyDescent="0.2"/>
  <cols>
    <col min="1" max="1" width="5.7109375" style="8" customWidth="1"/>
    <col min="2" max="3" width="10.7109375" style="8" customWidth="1"/>
    <col min="4" max="4" width="19.7109375" style="8" customWidth="1"/>
    <col min="5" max="7" width="10.7109375" style="8" customWidth="1"/>
    <col min="8" max="9" width="19.7109375" style="2" customWidth="1"/>
    <col min="10" max="10" width="19.7109375" style="8" customWidth="1"/>
    <col min="11" max="13" width="10.7109375" style="8" customWidth="1"/>
    <col min="14" max="16384" width="9.140625" style="7"/>
  </cols>
  <sheetData>
    <row r="1" spans="1:1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" t="s">
        <v>65</v>
      </c>
      <c r="I1" s="2" t="s">
        <v>7</v>
      </c>
      <c r="J1" s="8" t="s">
        <v>8</v>
      </c>
      <c r="K1" s="8" t="s">
        <v>39</v>
      </c>
    </row>
    <row r="2" spans="1:11" x14ac:dyDescent="0.2">
      <c r="A2" s="8" t="s">
        <v>13</v>
      </c>
      <c r="B2" s="8">
        <v>1</v>
      </c>
      <c r="C2" s="8">
        <v>1354</v>
      </c>
      <c r="D2" s="8">
        <v>5416</v>
      </c>
      <c r="E2" s="8">
        <v>-1.5910997390699999</v>
      </c>
      <c r="F2" s="8">
        <v>1.4244003295900001</v>
      </c>
      <c r="G2" s="8">
        <v>3.0155000686600002</v>
      </c>
      <c r="H2" s="2">
        <v>0.38665681434999999</v>
      </c>
      <c r="I2" s="2">
        <v>0.28021334204999998</v>
      </c>
      <c r="J2" s="8">
        <v>523.53332662599996</v>
      </c>
      <c r="K2" s="8">
        <v>2019</v>
      </c>
    </row>
    <row r="3" spans="1:11" x14ac:dyDescent="0.2">
      <c r="A3" s="8" t="s">
        <v>14</v>
      </c>
      <c r="B3" s="8">
        <v>2</v>
      </c>
      <c r="C3" s="8">
        <v>5810</v>
      </c>
      <c r="D3" s="8">
        <v>23240</v>
      </c>
      <c r="E3" s="8">
        <v>-0.53919887543</v>
      </c>
      <c r="F3" s="8">
        <v>1.2393999099699999</v>
      </c>
      <c r="G3" s="8">
        <v>1.7785987854</v>
      </c>
      <c r="H3" s="2">
        <v>0.34699536222999999</v>
      </c>
      <c r="I3" s="2">
        <v>0.16594120102000001</v>
      </c>
      <c r="J3" s="8">
        <v>2016.04305458</v>
      </c>
      <c r="K3" s="8">
        <v>2019</v>
      </c>
    </row>
    <row r="4" spans="1:11" x14ac:dyDescent="0.2">
      <c r="A4" s="8" t="s">
        <v>15</v>
      </c>
      <c r="B4" s="8">
        <v>3</v>
      </c>
      <c r="C4" s="8">
        <v>15936</v>
      </c>
      <c r="D4" s="8">
        <v>63744</v>
      </c>
      <c r="E4" s="8">
        <v>-1.5200004577599999</v>
      </c>
      <c r="F4" s="8">
        <v>1.1923999786399999</v>
      </c>
      <c r="G4" s="8">
        <v>2.7124004363999998</v>
      </c>
      <c r="H4" s="2">
        <v>0.15369818126000001</v>
      </c>
      <c r="I4" s="2">
        <v>0.16048339728</v>
      </c>
      <c r="J4" s="8">
        <v>2449.3342165899999</v>
      </c>
      <c r="K4" s="8">
        <v>2019</v>
      </c>
    </row>
    <row r="5" spans="1:11" x14ac:dyDescent="0.2">
      <c r="A5" s="8" t="s">
        <v>16</v>
      </c>
      <c r="B5" s="8">
        <v>4</v>
      </c>
      <c r="C5" s="8">
        <v>27548</v>
      </c>
      <c r="D5" s="8">
        <v>110192</v>
      </c>
      <c r="E5" s="8">
        <v>-2.20789909363</v>
      </c>
      <c r="F5" s="8">
        <v>0.83599948882999997</v>
      </c>
      <c r="G5" s="8">
        <v>3.0438985824599998</v>
      </c>
      <c r="H5" s="2">
        <v>6.0258159649999997E-2</v>
      </c>
      <c r="I5" s="2">
        <v>8.9601450030000002E-2</v>
      </c>
      <c r="J5" s="8">
        <v>1659.9917819499999</v>
      </c>
      <c r="K5" s="8">
        <v>2019</v>
      </c>
    </row>
    <row r="6" spans="1:11" x14ac:dyDescent="0.2">
      <c r="A6" s="8" t="s">
        <v>17</v>
      </c>
      <c r="B6" s="8">
        <v>5</v>
      </c>
      <c r="C6" s="8">
        <v>16529</v>
      </c>
      <c r="D6" s="8">
        <v>66116</v>
      </c>
      <c r="E6" s="8">
        <v>-0.51809978484999997</v>
      </c>
      <c r="F6" s="8">
        <v>0.53610038757</v>
      </c>
      <c r="G6" s="8">
        <v>1.0542001724200001</v>
      </c>
      <c r="H6" s="2">
        <v>3.4355928950000003E-2</v>
      </c>
      <c r="I6" s="2">
        <v>5.1106215869999999E-2</v>
      </c>
      <c r="J6" s="8">
        <v>567.86914968500002</v>
      </c>
      <c r="K6" s="8">
        <v>2019</v>
      </c>
    </row>
    <row r="7" spans="1:11" x14ac:dyDescent="0.2">
      <c r="A7" s="8" t="s">
        <v>18</v>
      </c>
      <c r="B7" s="8">
        <v>6</v>
      </c>
      <c r="C7" s="8">
        <v>1080</v>
      </c>
      <c r="D7" s="8">
        <v>4320</v>
      </c>
      <c r="E7" s="8">
        <v>-1.0159997940100001</v>
      </c>
      <c r="F7" s="8">
        <v>0.41530036926000002</v>
      </c>
      <c r="G7" s="8">
        <v>1.43130016327</v>
      </c>
      <c r="H7" s="2">
        <v>-6.9699593939999999E-2</v>
      </c>
      <c r="I7" s="2">
        <v>0.16878446277</v>
      </c>
      <c r="J7" s="8">
        <v>-75.275561451900003</v>
      </c>
      <c r="K7" s="8">
        <v>2019</v>
      </c>
    </row>
    <row r="8" spans="1:11" x14ac:dyDescent="0.2">
      <c r="A8" s="8" t="s">
        <v>19</v>
      </c>
      <c r="B8" s="8">
        <v>7</v>
      </c>
      <c r="C8" s="8">
        <v>5446</v>
      </c>
      <c r="D8" s="8">
        <v>21784</v>
      </c>
      <c r="E8" s="8">
        <v>-2.7585000991799999</v>
      </c>
      <c r="F8" s="8">
        <v>1.13399982452</v>
      </c>
      <c r="G8" s="8">
        <v>3.89249992371</v>
      </c>
      <c r="H8" s="2">
        <v>1.8310827849999999E-2</v>
      </c>
      <c r="I8" s="2">
        <v>0.34447593292000001</v>
      </c>
      <c r="J8" s="8">
        <v>99.720768451699996</v>
      </c>
      <c r="K8" s="8">
        <v>2019</v>
      </c>
    </row>
    <row r="9" spans="1:11" x14ac:dyDescent="0.2">
      <c r="A9" s="8" t="s">
        <v>36</v>
      </c>
      <c r="B9" s="8">
        <v>8</v>
      </c>
      <c r="C9" s="8">
        <v>377</v>
      </c>
      <c r="D9" s="8">
        <v>1508</v>
      </c>
      <c r="E9" s="8">
        <v>-0.70339965820000006</v>
      </c>
      <c r="F9" s="8">
        <v>1.0139999389600001</v>
      </c>
      <c r="G9" s="8">
        <v>1.71739959717</v>
      </c>
      <c r="H9" s="2">
        <v>0.21895427349999999</v>
      </c>
      <c r="I9" s="2">
        <v>0.20972208846000001</v>
      </c>
      <c r="J9" s="8">
        <v>82.545761108400001</v>
      </c>
      <c r="K9" s="8">
        <v>2019</v>
      </c>
    </row>
    <row r="10" spans="1:11" x14ac:dyDescent="0.2">
      <c r="A10" s="8" t="s">
        <v>20</v>
      </c>
      <c r="B10" s="8">
        <v>9</v>
      </c>
      <c r="C10" s="8">
        <v>620</v>
      </c>
      <c r="D10" s="8">
        <v>2480</v>
      </c>
      <c r="E10" s="8">
        <v>-0.18569946289</v>
      </c>
      <c r="F10" s="8">
        <v>0.40839958190999998</v>
      </c>
      <c r="G10" s="8">
        <v>0.59409904479999998</v>
      </c>
      <c r="H10" s="2">
        <v>4.8564795499999999E-3</v>
      </c>
      <c r="I10" s="2">
        <v>4.0614408169999998E-2</v>
      </c>
      <c r="J10" s="8">
        <v>3.0110173225399999</v>
      </c>
      <c r="K10" s="8">
        <v>2019</v>
      </c>
    </row>
    <row r="11" spans="1:11" x14ac:dyDescent="0.2">
      <c r="A11" s="8" t="s">
        <v>21</v>
      </c>
      <c r="B11" s="8">
        <v>10</v>
      </c>
      <c r="C11" s="8">
        <v>36</v>
      </c>
      <c r="D11" s="8">
        <v>144</v>
      </c>
      <c r="E11" s="8">
        <v>-6.5900325780000005E-2</v>
      </c>
      <c r="F11" s="8">
        <v>9.2101097110000002E-2</v>
      </c>
      <c r="G11" s="8">
        <v>0.15800142287999999</v>
      </c>
      <c r="H11" s="2">
        <v>2.0741886559999999E-2</v>
      </c>
      <c r="I11" s="2">
        <v>3.0288451889999998E-2</v>
      </c>
      <c r="J11" s="8">
        <v>0.74670791625999999</v>
      </c>
      <c r="K11" s="8">
        <v>2019</v>
      </c>
    </row>
    <row r="12" spans="1:11" x14ac:dyDescent="0.2">
      <c r="A12" s="8" t="s">
        <v>22</v>
      </c>
      <c r="B12" s="8">
        <v>11</v>
      </c>
      <c r="C12" s="8">
        <v>1491</v>
      </c>
      <c r="D12" s="8">
        <v>5964</v>
      </c>
      <c r="E12" s="8">
        <v>-1.0500001907300001</v>
      </c>
      <c r="F12" s="8">
        <v>4.4720001220699999</v>
      </c>
      <c r="G12" s="8">
        <v>5.5220003128100004</v>
      </c>
      <c r="H12" s="2">
        <v>1.4355748900600001</v>
      </c>
      <c r="I12" s="2">
        <v>1.2159603919799999</v>
      </c>
      <c r="J12" s="8">
        <v>2140.44216108</v>
      </c>
      <c r="K12" s="8">
        <v>2019</v>
      </c>
    </row>
    <row r="13" spans="1:11" x14ac:dyDescent="0.2">
      <c r="A13" s="8" t="s">
        <v>23</v>
      </c>
      <c r="B13" s="8">
        <v>12</v>
      </c>
      <c r="C13" s="8">
        <v>508</v>
      </c>
      <c r="D13" s="8">
        <v>2032</v>
      </c>
      <c r="E13" s="8">
        <v>-0.1248998642</v>
      </c>
      <c r="F13" s="8">
        <v>0.38579940796000001</v>
      </c>
      <c r="G13" s="8">
        <v>0.51069927216</v>
      </c>
      <c r="H13" s="2">
        <v>1.9819834099999999E-2</v>
      </c>
      <c r="I13" s="2">
        <v>4.1358351369999997E-2</v>
      </c>
      <c r="J13" s="8">
        <v>10.068475723300001</v>
      </c>
      <c r="K13" s="8">
        <v>2019</v>
      </c>
    </row>
    <row r="14" spans="1:11" x14ac:dyDescent="0.2">
      <c r="A14" s="8" t="s">
        <v>24</v>
      </c>
      <c r="B14" s="8">
        <v>13</v>
      </c>
      <c r="C14" s="8">
        <v>11097</v>
      </c>
      <c r="D14" s="8">
        <v>44388</v>
      </c>
      <c r="E14" s="8">
        <v>-0.46699905396000002</v>
      </c>
      <c r="F14" s="8">
        <v>0.61040019989000005</v>
      </c>
      <c r="G14" s="8">
        <v>1.0773992538499999</v>
      </c>
      <c r="H14" s="2">
        <v>3.0253684000000002E-3</v>
      </c>
      <c r="I14" s="2">
        <v>5.2078757599999997E-2</v>
      </c>
      <c r="J14" s="8">
        <v>33.5725131035</v>
      </c>
      <c r="K14" s="8">
        <v>2019</v>
      </c>
    </row>
    <row r="15" spans="1:11" x14ac:dyDescent="0.2">
      <c r="A15" s="8" t="s">
        <v>37</v>
      </c>
      <c r="B15" s="8">
        <v>14</v>
      </c>
      <c r="C15" s="8">
        <v>1602</v>
      </c>
      <c r="D15" s="8">
        <v>6408</v>
      </c>
      <c r="E15" s="8">
        <v>-0.1113986969</v>
      </c>
      <c r="F15" s="8">
        <v>0.52750110626000002</v>
      </c>
      <c r="G15" s="8">
        <v>0.63889980315999995</v>
      </c>
      <c r="H15" s="2">
        <v>0.14636141530999999</v>
      </c>
      <c r="I15" s="2">
        <v>7.7021455050000007E-2</v>
      </c>
      <c r="J15" s="8">
        <v>234.47098732000001</v>
      </c>
      <c r="K15" s="8">
        <v>2019</v>
      </c>
    </row>
    <row r="16" spans="1:11" x14ac:dyDescent="0.2">
      <c r="A16" s="8" t="s">
        <v>28</v>
      </c>
      <c r="B16" s="8">
        <v>15</v>
      </c>
      <c r="C16" s="8">
        <v>15074</v>
      </c>
      <c r="D16" s="8">
        <v>60296</v>
      </c>
      <c r="E16" s="8">
        <v>-0.30699968338</v>
      </c>
      <c r="F16" s="8">
        <v>0.42149925232000002</v>
      </c>
      <c r="G16" s="8">
        <v>0.72849893570000002</v>
      </c>
      <c r="H16" s="2">
        <v>1.395875324E-2</v>
      </c>
      <c r="I16" s="2">
        <v>4.6250176109999999E-2</v>
      </c>
      <c r="J16" s="8">
        <v>210.41424632100001</v>
      </c>
      <c r="K16" s="8">
        <v>2019</v>
      </c>
    </row>
    <row r="17" spans="1:11" x14ac:dyDescent="0.2">
      <c r="A17" s="8" t="s">
        <v>29</v>
      </c>
      <c r="B17" s="8">
        <v>16</v>
      </c>
      <c r="C17" s="8">
        <v>22908</v>
      </c>
      <c r="D17" s="8">
        <v>91632</v>
      </c>
      <c r="E17" s="8">
        <v>-0.68779945373999996</v>
      </c>
      <c r="F17" s="8">
        <v>0.63969993590999996</v>
      </c>
      <c r="G17" s="8">
        <v>1.32749938965</v>
      </c>
      <c r="H17" s="2">
        <v>2.5515724890000001E-2</v>
      </c>
      <c r="I17" s="2">
        <v>6.2660342970000005E-2</v>
      </c>
      <c r="J17" s="8">
        <v>584.514225721</v>
      </c>
      <c r="K17" s="8">
        <v>2019</v>
      </c>
    </row>
    <row r="18" spans="1:11" x14ac:dyDescent="0.2">
      <c r="A18" s="8" t="s">
        <v>31</v>
      </c>
      <c r="B18" s="8">
        <v>17</v>
      </c>
      <c r="C18" s="8">
        <v>11992</v>
      </c>
      <c r="D18" s="8">
        <v>47968</v>
      </c>
      <c r="E18" s="8">
        <v>-0.11229991912999999</v>
      </c>
      <c r="F18" s="8">
        <v>0.47519969940000001</v>
      </c>
      <c r="G18" s="8">
        <v>0.58749961852999999</v>
      </c>
      <c r="H18" s="2">
        <v>2.2674202559999999E-2</v>
      </c>
      <c r="I18" s="2">
        <v>3.94768141E-2</v>
      </c>
      <c r="J18" s="8">
        <v>271.90903711300001</v>
      </c>
      <c r="K18" s="8">
        <v>2019</v>
      </c>
    </row>
    <row r="19" spans="1:11" x14ac:dyDescent="0.2">
      <c r="A19" s="8" t="s">
        <v>40</v>
      </c>
      <c r="B19" s="8">
        <v>18</v>
      </c>
      <c r="C19" s="8">
        <v>20053</v>
      </c>
      <c r="D19" s="8">
        <v>80212</v>
      </c>
      <c r="E19" s="8">
        <v>-0.20170021057000001</v>
      </c>
      <c r="F19" s="8">
        <v>0.59809970856000005</v>
      </c>
      <c r="G19" s="8">
        <v>0.79979991913000004</v>
      </c>
      <c r="H19" s="2">
        <v>5.229690293E-2</v>
      </c>
      <c r="I19" s="2">
        <v>5.3670322909999998E-2</v>
      </c>
      <c r="J19" s="8">
        <v>1048.7097945200001</v>
      </c>
      <c r="K19" s="8">
        <v>2019</v>
      </c>
    </row>
    <row r="20" spans="1:11" x14ac:dyDescent="0.2">
      <c r="A20" s="8" t="s">
        <v>33</v>
      </c>
      <c r="B20" s="8">
        <v>19</v>
      </c>
      <c r="C20" s="8">
        <v>217923</v>
      </c>
      <c r="D20" s="8">
        <v>871692</v>
      </c>
      <c r="E20" s="8">
        <v>-1.20917129517</v>
      </c>
      <c r="F20" s="8">
        <v>1.75449991226</v>
      </c>
      <c r="G20" s="8">
        <v>2.96367120743</v>
      </c>
      <c r="H20" s="2">
        <v>4.1752447540000001E-2</v>
      </c>
      <c r="I20" s="2">
        <v>6.7787290309999998E-2</v>
      </c>
      <c r="J20" s="8">
        <v>9098.8186242600004</v>
      </c>
      <c r="K20" s="8">
        <v>2019</v>
      </c>
    </row>
    <row r="21" spans="1:11" x14ac:dyDescent="0.2">
      <c r="A21" s="8" t="s">
        <v>35</v>
      </c>
      <c r="B21" s="8">
        <v>21</v>
      </c>
      <c r="C21" s="8">
        <v>18281</v>
      </c>
      <c r="D21" s="8">
        <v>73124</v>
      </c>
      <c r="E21" s="8">
        <v>-3.3448991775499999</v>
      </c>
      <c r="F21" s="8">
        <v>2.2339997291599998</v>
      </c>
      <c r="G21" s="8">
        <v>5.5788989067100001</v>
      </c>
      <c r="H21" s="2">
        <v>1.8571261219999999E-2</v>
      </c>
      <c r="I21" s="2">
        <v>0.19657276309999999</v>
      </c>
      <c r="J21" s="8">
        <v>339.50122642500003</v>
      </c>
      <c r="K21" s="8">
        <v>2019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3"/>
  <sheetViews>
    <sheetView workbookViewId="0">
      <selection activeCell="H1" sqref="H1"/>
    </sheetView>
  </sheetViews>
  <sheetFormatPr defaultRowHeight="12.75" x14ac:dyDescent="0.2"/>
  <cols>
    <col min="1" max="1" width="5.7109375" style="10" customWidth="1"/>
    <col min="2" max="3" width="10.7109375" style="10" customWidth="1"/>
    <col min="4" max="4" width="19.7109375" style="10" customWidth="1"/>
    <col min="5" max="7" width="10.7109375" style="10" customWidth="1"/>
    <col min="8" max="9" width="19.7109375" style="2" customWidth="1"/>
    <col min="10" max="10" width="19.7109375" style="10" customWidth="1"/>
    <col min="11" max="13" width="10.7109375" style="10" customWidth="1"/>
    <col min="14" max="16384" width="9.140625" style="9"/>
  </cols>
  <sheetData>
    <row r="1" spans="1:11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2" t="s">
        <v>65</v>
      </c>
      <c r="I1" s="2" t="s">
        <v>7</v>
      </c>
      <c r="J1" s="10" t="s">
        <v>8</v>
      </c>
      <c r="K1" s="10" t="s">
        <v>39</v>
      </c>
    </row>
    <row r="2" spans="1:11" x14ac:dyDescent="0.2">
      <c r="A2" s="10" t="s">
        <v>14</v>
      </c>
      <c r="B2" s="10">
        <v>1</v>
      </c>
      <c r="C2" s="10">
        <v>908</v>
      </c>
      <c r="D2" s="10">
        <v>3632</v>
      </c>
      <c r="E2" s="10">
        <v>-0.57159996033000005</v>
      </c>
      <c r="F2" s="10">
        <v>0.88189983368000002</v>
      </c>
      <c r="G2" s="10">
        <v>1.4534997940100001</v>
      </c>
      <c r="H2" s="2">
        <v>0.13046475182</v>
      </c>
      <c r="I2" s="2">
        <v>0.21164816103</v>
      </c>
      <c r="J2" s="10">
        <v>118.461994648</v>
      </c>
      <c r="K2" s="10">
        <v>2020</v>
      </c>
    </row>
    <row r="3" spans="1:11" x14ac:dyDescent="0.2">
      <c r="A3" s="10" t="s">
        <v>15</v>
      </c>
      <c r="B3" s="10">
        <v>2</v>
      </c>
      <c r="C3" s="10">
        <v>19844</v>
      </c>
      <c r="D3" s="10">
        <v>79376</v>
      </c>
      <c r="E3" s="10">
        <v>-0.48489952086999999</v>
      </c>
      <c r="F3" s="10">
        <v>0.85439968108999997</v>
      </c>
      <c r="G3" s="10">
        <v>1.3392992019700001</v>
      </c>
      <c r="H3" s="2">
        <v>0.12624797534000001</v>
      </c>
      <c r="I3" s="2">
        <v>0.13506317706000001</v>
      </c>
      <c r="J3" s="10">
        <v>2505.2648227200002</v>
      </c>
      <c r="K3" s="10">
        <v>2020</v>
      </c>
    </row>
    <row r="4" spans="1:11" x14ac:dyDescent="0.2">
      <c r="A4" s="10" t="s">
        <v>16</v>
      </c>
      <c r="B4" s="10">
        <v>3</v>
      </c>
      <c r="C4" s="10">
        <v>11985</v>
      </c>
      <c r="D4" s="10">
        <v>47940</v>
      </c>
      <c r="E4" s="10">
        <v>-1.0960998535199999</v>
      </c>
      <c r="F4" s="10">
        <v>0.56630039215000005</v>
      </c>
      <c r="G4" s="10">
        <v>1.66240024567</v>
      </c>
      <c r="H4" s="2">
        <v>2.9791483200000001E-3</v>
      </c>
      <c r="I4" s="2">
        <v>8.3202721499999993E-2</v>
      </c>
      <c r="J4" s="10">
        <v>35.705092668500001</v>
      </c>
      <c r="K4" s="10">
        <v>2020</v>
      </c>
    </row>
    <row r="5" spans="1:11" x14ac:dyDescent="0.2">
      <c r="A5" s="10" t="s">
        <v>17</v>
      </c>
      <c r="B5" s="10">
        <v>4</v>
      </c>
      <c r="C5" s="10">
        <v>28885</v>
      </c>
      <c r="D5" s="10">
        <v>115540</v>
      </c>
      <c r="E5" s="10">
        <v>-0.44379997252999998</v>
      </c>
      <c r="F5" s="10">
        <v>0.53329944611000002</v>
      </c>
      <c r="G5" s="10">
        <v>0.97709941864000005</v>
      </c>
      <c r="H5" s="2">
        <v>-1.5706033999999999E-4</v>
      </c>
      <c r="I5" s="2">
        <v>5.8126680260000001E-2</v>
      </c>
      <c r="J5" s="10">
        <v>-4.5366878509499999</v>
      </c>
      <c r="K5" s="10">
        <v>2020</v>
      </c>
    </row>
    <row r="6" spans="1:11" x14ac:dyDescent="0.2">
      <c r="A6" s="10" t="s">
        <v>18</v>
      </c>
      <c r="B6" s="10">
        <v>5</v>
      </c>
      <c r="C6" s="10">
        <v>942</v>
      </c>
      <c r="D6" s="10">
        <v>3768</v>
      </c>
      <c r="E6" s="10">
        <v>-0.71189975739</v>
      </c>
      <c r="F6" s="10">
        <v>0.35379981994999998</v>
      </c>
      <c r="G6" s="10">
        <v>1.06569957733</v>
      </c>
      <c r="H6" s="2">
        <v>-0.10184851093</v>
      </c>
      <c r="I6" s="2">
        <v>0.12380557781</v>
      </c>
      <c r="J6" s="10">
        <v>-95.9412972927</v>
      </c>
      <c r="K6" s="10">
        <v>2020</v>
      </c>
    </row>
    <row r="7" spans="1:11" x14ac:dyDescent="0.2">
      <c r="A7" s="10" t="s">
        <v>19</v>
      </c>
      <c r="B7" s="10">
        <v>6</v>
      </c>
      <c r="C7" s="10">
        <v>3279</v>
      </c>
      <c r="D7" s="10">
        <v>13116</v>
      </c>
      <c r="E7" s="10">
        <v>-0.50419998169000002</v>
      </c>
      <c r="F7" s="10">
        <v>1.0381994247399999</v>
      </c>
      <c r="G7" s="10">
        <v>1.54239940643</v>
      </c>
      <c r="H7" s="2">
        <v>2.5406163539999999E-2</v>
      </c>
      <c r="I7" s="2">
        <v>0.18143520007</v>
      </c>
      <c r="J7" s="10">
        <v>83.306810259800002</v>
      </c>
      <c r="K7" s="10">
        <v>2020</v>
      </c>
    </row>
    <row r="8" spans="1:11" x14ac:dyDescent="0.2">
      <c r="A8" s="10" t="s">
        <v>36</v>
      </c>
      <c r="B8" s="10">
        <v>7</v>
      </c>
      <c r="C8" s="10">
        <v>52</v>
      </c>
      <c r="D8" s="10">
        <v>208</v>
      </c>
      <c r="E8" s="10">
        <v>-0.2137002945</v>
      </c>
      <c r="F8" s="10">
        <v>0.39120006560999998</v>
      </c>
      <c r="G8" s="10">
        <v>0.60490036011000003</v>
      </c>
      <c r="H8" s="2">
        <v>7.9205815609999994E-2</v>
      </c>
      <c r="I8" s="2">
        <v>0.13776945667000001</v>
      </c>
      <c r="J8" s="10">
        <v>4.1187024116500002</v>
      </c>
      <c r="K8" s="10">
        <v>2020</v>
      </c>
    </row>
    <row r="9" spans="1:11" x14ac:dyDescent="0.2">
      <c r="A9" s="10" t="s">
        <v>20</v>
      </c>
      <c r="B9" s="10">
        <v>8</v>
      </c>
      <c r="C9" s="10">
        <v>144</v>
      </c>
      <c r="D9" s="10">
        <v>576</v>
      </c>
      <c r="E9" s="10">
        <v>-0.12720012664999999</v>
      </c>
      <c r="F9" s="10">
        <v>3.6700248720000002E-2</v>
      </c>
      <c r="G9" s="10">
        <v>0.16390037536999999</v>
      </c>
      <c r="H9" s="2">
        <v>-2.885976765E-2</v>
      </c>
      <c r="I9" s="2">
        <v>2.0757211269999999E-2</v>
      </c>
      <c r="J9" s="10">
        <v>-4.1558065414399996</v>
      </c>
      <c r="K9" s="10">
        <v>2020</v>
      </c>
    </row>
    <row r="10" spans="1:11" x14ac:dyDescent="0.2">
      <c r="A10" s="10" t="s">
        <v>21</v>
      </c>
      <c r="B10" s="10">
        <v>9</v>
      </c>
      <c r="C10" s="10">
        <v>36</v>
      </c>
      <c r="D10" s="10">
        <v>144</v>
      </c>
      <c r="E10" s="10">
        <v>-7.929992676E-2</v>
      </c>
      <c r="F10" s="10">
        <v>3.5200119019999997E-2</v>
      </c>
      <c r="G10" s="10">
        <v>0.11450004578</v>
      </c>
      <c r="H10" s="2">
        <v>-3.21444273E-2</v>
      </c>
      <c r="I10" s="2">
        <v>2.2610608599999998E-2</v>
      </c>
      <c r="J10" s="10">
        <v>-1.15719938278</v>
      </c>
      <c r="K10" s="10">
        <v>2020</v>
      </c>
    </row>
    <row r="11" spans="1:11" x14ac:dyDescent="0.2">
      <c r="A11" s="10" t="s">
        <v>22</v>
      </c>
      <c r="B11" s="10">
        <v>10</v>
      </c>
      <c r="C11" s="10">
        <v>1482</v>
      </c>
      <c r="D11" s="10">
        <v>5928</v>
      </c>
      <c r="E11" s="10">
        <v>-0.63630008697999996</v>
      </c>
      <c r="F11" s="10">
        <v>0.81050014496</v>
      </c>
      <c r="G11" s="10">
        <v>1.44680023193</v>
      </c>
      <c r="H11" s="2">
        <v>-8.8985756819999998E-2</v>
      </c>
      <c r="I11" s="2">
        <v>0.21612706373000001</v>
      </c>
      <c r="J11" s="10">
        <v>-131.876891613</v>
      </c>
      <c r="K11" s="10">
        <v>2020</v>
      </c>
    </row>
    <row r="12" spans="1:11" x14ac:dyDescent="0.2">
      <c r="A12" s="10" t="s">
        <v>23</v>
      </c>
      <c r="B12" s="10">
        <v>11</v>
      </c>
      <c r="C12" s="10">
        <v>1512</v>
      </c>
      <c r="D12" s="10">
        <v>6048</v>
      </c>
      <c r="E12" s="10">
        <v>-0.26399993897000001</v>
      </c>
      <c r="F12" s="10">
        <v>0.18249988555999999</v>
      </c>
      <c r="G12" s="10">
        <v>0.44649982451999998</v>
      </c>
      <c r="H12" s="2">
        <v>-3.8774066580000002E-2</v>
      </c>
      <c r="I12" s="2">
        <v>4.2091551300000002E-2</v>
      </c>
      <c r="J12" s="10">
        <v>-58.626388669000001</v>
      </c>
      <c r="K12" s="10">
        <v>2020</v>
      </c>
    </row>
    <row r="13" spans="1:11" x14ac:dyDescent="0.2">
      <c r="A13" s="10" t="s">
        <v>24</v>
      </c>
      <c r="B13" s="10">
        <v>12</v>
      </c>
      <c r="C13" s="10">
        <v>9110</v>
      </c>
      <c r="D13" s="10">
        <v>36440</v>
      </c>
      <c r="E13" s="10">
        <v>-0.25459957122999999</v>
      </c>
      <c r="F13" s="10">
        <v>0.24289989471000001</v>
      </c>
      <c r="G13" s="10">
        <v>0.49749946594</v>
      </c>
      <c r="H13" s="2">
        <v>-2.7758934440000001E-2</v>
      </c>
      <c r="I13" s="2">
        <v>2.8956075120000001E-2</v>
      </c>
      <c r="J13" s="10">
        <v>-252.88389277499999</v>
      </c>
      <c r="K13" s="10">
        <v>2020</v>
      </c>
    </row>
    <row r="14" spans="1:11" x14ac:dyDescent="0.2">
      <c r="A14" s="10" t="s">
        <v>26</v>
      </c>
      <c r="B14" s="10">
        <v>13</v>
      </c>
      <c r="C14" s="10">
        <v>20</v>
      </c>
      <c r="D14" s="10">
        <v>80</v>
      </c>
      <c r="E14" s="10">
        <v>-6.9799423220000004E-2</v>
      </c>
      <c r="F14" s="10">
        <v>2.939987183E-2</v>
      </c>
      <c r="G14" s="10">
        <v>9.9199295039999996E-2</v>
      </c>
      <c r="H14" s="2">
        <v>-2.3154830929999998E-2</v>
      </c>
      <c r="I14" s="2">
        <v>2.2265824159999999E-2</v>
      </c>
      <c r="J14" s="10">
        <v>-0.46309661865000001</v>
      </c>
      <c r="K14" s="10">
        <v>2020</v>
      </c>
    </row>
    <row r="15" spans="1:11" x14ac:dyDescent="0.2">
      <c r="A15" s="10" t="s">
        <v>37</v>
      </c>
      <c r="B15" s="10">
        <v>14</v>
      </c>
      <c r="C15" s="10">
        <v>219</v>
      </c>
      <c r="D15" s="10">
        <v>876</v>
      </c>
      <c r="E15" s="10">
        <v>-4.4099807739999997E-2</v>
      </c>
      <c r="F15" s="10">
        <v>0.40859985352</v>
      </c>
      <c r="G15" s="10">
        <v>0.45269966126</v>
      </c>
      <c r="H15" s="2">
        <v>0.15378084575000001</v>
      </c>
      <c r="I15" s="2">
        <v>8.2523850999999995E-2</v>
      </c>
      <c r="J15" s="10">
        <v>33.678005218499997</v>
      </c>
      <c r="K15" s="10">
        <v>2020</v>
      </c>
    </row>
    <row r="16" spans="1:11" x14ac:dyDescent="0.2">
      <c r="A16" s="10" t="s">
        <v>28</v>
      </c>
      <c r="B16" s="10">
        <v>15</v>
      </c>
      <c r="C16" s="10">
        <v>15312</v>
      </c>
      <c r="D16" s="10">
        <v>61248</v>
      </c>
      <c r="E16" s="10">
        <v>-0.76889991759999998</v>
      </c>
      <c r="F16" s="10">
        <v>0.47919988631999999</v>
      </c>
      <c r="G16" s="10">
        <v>1.24809980392</v>
      </c>
      <c r="H16" s="2">
        <v>-2.029731546E-2</v>
      </c>
      <c r="I16" s="2">
        <v>3.900174503E-2</v>
      </c>
      <c r="J16" s="10">
        <v>-310.79249429700002</v>
      </c>
      <c r="K16" s="10">
        <v>2020</v>
      </c>
    </row>
    <row r="17" spans="1:11" x14ac:dyDescent="0.2">
      <c r="A17" s="10" t="s">
        <v>29</v>
      </c>
      <c r="B17" s="10">
        <v>16</v>
      </c>
      <c r="C17" s="10">
        <v>11650</v>
      </c>
      <c r="D17" s="10">
        <v>46600</v>
      </c>
      <c r="E17" s="10">
        <v>-0.33640003204000002</v>
      </c>
      <c r="F17" s="10">
        <v>0.30180025101000002</v>
      </c>
      <c r="G17" s="10">
        <v>0.63820028304999998</v>
      </c>
      <c r="H17" s="2">
        <v>-1.4861624679999999E-2</v>
      </c>
      <c r="I17" s="2">
        <v>3.8583061010000003E-2</v>
      </c>
      <c r="J17" s="10">
        <v>-173.13792753199999</v>
      </c>
      <c r="K17" s="10">
        <v>2020</v>
      </c>
    </row>
    <row r="18" spans="1:11" x14ac:dyDescent="0.2">
      <c r="A18" s="10" t="s">
        <v>31</v>
      </c>
      <c r="B18" s="10">
        <v>17</v>
      </c>
      <c r="C18" s="10">
        <v>11407</v>
      </c>
      <c r="D18" s="10">
        <v>45628</v>
      </c>
      <c r="E18" s="10">
        <v>-0.47369956969999999</v>
      </c>
      <c r="F18" s="10">
        <v>0.22909927367999999</v>
      </c>
      <c r="G18" s="10">
        <v>0.70279884337999998</v>
      </c>
      <c r="H18" s="2">
        <v>-1.5973771370000001E-2</v>
      </c>
      <c r="I18" s="2">
        <v>3.4004751110000002E-2</v>
      </c>
      <c r="J18" s="10">
        <v>-182.21281003999999</v>
      </c>
      <c r="K18" s="10">
        <v>2020</v>
      </c>
    </row>
    <row r="19" spans="1:11" x14ac:dyDescent="0.2">
      <c r="A19" s="10" t="s">
        <v>40</v>
      </c>
      <c r="B19" s="10">
        <v>18</v>
      </c>
      <c r="C19" s="10">
        <v>24355</v>
      </c>
      <c r="D19" s="10">
        <v>97420</v>
      </c>
      <c r="E19" s="10">
        <v>-0.54390048981000005</v>
      </c>
      <c r="F19" s="10">
        <v>0.49679946898999999</v>
      </c>
      <c r="G19" s="10">
        <v>1.0406999588000001</v>
      </c>
      <c r="H19" s="2">
        <v>1.4683886320000001E-2</v>
      </c>
      <c r="I19" s="2">
        <v>5.627399517E-2</v>
      </c>
      <c r="J19" s="10">
        <v>357.626051426</v>
      </c>
      <c r="K19" s="10">
        <v>2020</v>
      </c>
    </row>
    <row r="20" spans="1:11" x14ac:dyDescent="0.2">
      <c r="A20" s="10" t="s">
        <v>33</v>
      </c>
      <c r="B20" s="10">
        <v>19</v>
      </c>
      <c r="C20" s="10">
        <v>237092</v>
      </c>
      <c r="D20" s="10">
        <v>948368</v>
      </c>
      <c r="E20" s="10">
        <v>-1.7371997833299999</v>
      </c>
      <c r="F20" s="10">
        <v>1.42850017548</v>
      </c>
      <c r="G20" s="10">
        <v>3.1656999587999999</v>
      </c>
      <c r="H20" s="2">
        <v>-2.2587975869999999E-2</v>
      </c>
      <c r="I20" s="2">
        <v>6.8724265630000003E-2</v>
      </c>
      <c r="J20" s="10">
        <v>-5355.4283758399997</v>
      </c>
      <c r="K20" s="10">
        <v>2020</v>
      </c>
    </row>
    <row r="21" spans="1:11" x14ac:dyDescent="0.2">
      <c r="A21" s="10" t="s">
        <v>41</v>
      </c>
      <c r="B21" s="10">
        <v>20</v>
      </c>
      <c r="C21" s="10">
        <v>20</v>
      </c>
      <c r="D21" s="10">
        <v>80</v>
      </c>
      <c r="E21" s="10">
        <v>-0.222900033</v>
      </c>
      <c r="F21" s="10">
        <v>-4.6000480700000004E-3</v>
      </c>
      <c r="G21" s="10">
        <v>0.21829998493</v>
      </c>
      <c r="H21" s="2">
        <v>-0.12850000262</v>
      </c>
      <c r="I21" s="2">
        <v>5.775165971E-2</v>
      </c>
      <c r="J21" s="10">
        <v>-2.5700000524500002</v>
      </c>
      <c r="K21" s="10">
        <v>2020</v>
      </c>
    </row>
    <row r="22" spans="1:11" x14ac:dyDescent="0.2">
      <c r="A22" s="10" t="s">
        <v>43</v>
      </c>
      <c r="B22" s="10">
        <v>21</v>
      </c>
      <c r="C22" s="10">
        <v>12</v>
      </c>
      <c r="D22" s="10">
        <v>48</v>
      </c>
      <c r="E22" s="10">
        <v>-3.8900136949999997E-2</v>
      </c>
      <c r="F22" s="10">
        <v>8.3500027660000004E-2</v>
      </c>
      <c r="G22" s="10">
        <v>0.1224001646</v>
      </c>
      <c r="H22" s="2">
        <v>5.1083167400000004E-3</v>
      </c>
      <c r="I22" s="2">
        <v>3.8501787740000001E-2</v>
      </c>
      <c r="J22" s="10">
        <v>6.1299800869999997E-2</v>
      </c>
      <c r="K22" s="10">
        <v>2020</v>
      </c>
    </row>
    <row r="23" spans="1:11" x14ac:dyDescent="0.2">
      <c r="A23" s="10" t="s">
        <v>35</v>
      </c>
      <c r="B23" s="10">
        <v>22</v>
      </c>
      <c r="C23" s="10">
        <v>18109</v>
      </c>
      <c r="D23" s="10">
        <v>72436</v>
      </c>
      <c r="E23" s="10">
        <v>-0.75219917297000005</v>
      </c>
      <c r="F23" s="10">
        <v>0.82279992103999999</v>
      </c>
      <c r="G23" s="10">
        <v>1.57499909401</v>
      </c>
      <c r="H23" s="2">
        <v>-2.9769259280000002E-2</v>
      </c>
      <c r="I23" s="2">
        <v>3.9332333400000002E-2</v>
      </c>
      <c r="J23" s="10">
        <v>-539.09151625599998</v>
      </c>
      <c r="K23" s="10">
        <v>2020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16"/>
  <sheetViews>
    <sheetView zoomScale="90" zoomScaleNormal="90" workbookViewId="0">
      <selection activeCell="H2" sqref="H2"/>
    </sheetView>
  </sheetViews>
  <sheetFormatPr defaultRowHeight="12.75" x14ac:dyDescent="0.2"/>
  <cols>
    <col min="1" max="1" width="5.7109375" style="10" customWidth="1"/>
    <col min="2" max="3" width="10.7109375" style="10" customWidth="1"/>
    <col min="4" max="4" width="19.7109375" style="10" customWidth="1"/>
    <col min="5" max="7" width="10.7109375" style="10" customWidth="1"/>
    <col min="8" max="9" width="19.7109375" style="2" customWidth="1"/>
    <col min="10" max="11" width="19.7109375" style="10" customWidth="1"/>
    <col min="12" max="14" width="9.140625" style="9"/>
    <col min="15" max="15" width="14.7109375" style="9" customWidth="1"/>
    <col min="16" max="16" width="14.5703125" style="2" customWidth="1"/>
    <col min="17" max="25" width="8" style="2" customWidth="1"/>
    <col min="26" max="26" width="10.140625" style="2" customWidth="1"/>
    <col min="27" max="16384" width="9.140625" style="9"/>
  </cols>
  <sheetData>
    <row r="1" spans="1:26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2" t="s">
        <v>65</v>
      </c>
      <c r="I1" s="2" t="s">
        <v>7</v>
      </c>
      <c r="J1" s="10" t="s">
        <v>8</v>
      </c>
      <c r="K1" s="10" t="s">
        <v>48</v>
      </c>
      <c r="L1" s="10" t="s">
        <v>39</v>
      </c>
      <c r="M1" s="10"/>
    </row>
    <row r="2" spans="1:26" x14ac:dyDescent="0.2">
      <c r="A2" s="10" t="s">
        <v>13</v>
      </c>
      <c r="B2" s="10">
        <v>1</v>
      </c>
      <c r="C2" s="10">
        <v>2343</v>
      </c>
      <c r="D2" s="10">
        <v>2343</v>
      </c>
      <c r="E2" s="10">
        <v>-75</v>
      </c>
      <c r="F2" s="10">
        <v>279</v>
      </c>
      <c r="G2" s="10">
        <v>354</v>
      </c>
      <c r="H2" s="2">
        <v>0.30143832693099998</v>
      </c>
      <c r="I2" s="2">
        <v>50.645270861999997</v>
      </c>
      <c r="J2" s="10">
        <v>70627</v>
      </c>
      <c r="K2" s="10">
        <f>D2*H2</f>
        <v>706.26999999933298</v>
      </c>
      <c r="L2" s="10">
        <v>2011</v>
      </c>
      <c r="M2" s="2"/>
      <c r="O2" s="3" t="s">
        <v>53</v>
      </c>
      <c r="P2" s="6" t="s">
        <v>46</v>
      </c>
    </row>
    <row r="3" spans="1:26" x14ac:dyDescent="0.2">
      <c r="A3" s="10" t="s">
        <v>14</v>
      </c>
      <c r="B3" s="10">
        <v>2</v>
      </c>
      <c r="C3" s="10">
        <v>68126</v>
      </c>
      <c r="D3" s="10">
        <v>68126</v>
      </c>
      <c r="E3" s="10">
        <v>-142</v>
      </c>
      <c r="F3" s="10">
        <v>211</v>
      </c>
      <c r="G3" s="10">
        <v>353</v>
      </c>
      <c r="H3" s="2">
        <v>9.4517511669599999E-2</v>
      </c>
      <c r="I3" s="2">
        <v>21.673022062000001</v>
      </c>
      <c r="J3" s="10">
        <v>643910</v>
      </c>
      <c r="K3" s="10">
        <f t="shared" ref="K3:K66" si="0">D3*H3</f>
        <v>6439.10000000317</v>
      </c>
      <c r="L3" s="10">
        <v>2011</v>
      </c>
      <c r="M3" s="2"/>
      <c r="O3" s="3" t="s">
        <v>44</v>
      </c>
      <c r="P3" s="10">
        <v>2011</v>
      </c>
      <c r="Q3" s="10">
        <v>2012</v>
      </c>
      <c r="R3" s="10">
        <v>2013</v>
      </c>
      <c r="S3" s="10">
        <v>2014</v>
      </c>
      <c r="T3" s="10">
        <v>2015</v>
      </c>
      <c r="U3" s="10">
        <v>2016</v>
      </c>
      <c r="V3" s="10">
        <v>2017</v>
      </c>
      <c r="W3" s="10">
        <v>2018</v>
      </c>
      <c r="X3" s="10">
        <v>2019</v>
      </c>
      <c r="Y3" s="10">
        <v>2020</v>
      </c>
      <c r="Z3" s="2" t="s">
        <v>45</v>
      </c>
    </row>
    <row r="4" spans="1:26" x14ac:dyDescent="0.2">
      <c r="A4" s="10" t="s">
        <v>15</v>
      </c>
      <c r="B4" s="10">
        <v>3</v>
      </c>
      <c r="C4" s="10">
        <v>43682</v>
      </c>
      <c r="D4" s="10">
        <v>43682</v>
      </c>
      <c r="E4" s="10">
        <v>-102</v>
      </c>
      <c r="F4" s="10">
        <v>146</v>
      </c>
      <c r="G4" s="10">
        <v>248</v>
      </c>
      <c r="H4" s="2">
        <v>-9.1831875829900007E-3</v>
      </c>
      <c r="I4" s="2">
        <v>13.2720773509</v>
      </c>
      <c r="J4" s="10">
        <v>-40114</v>
      </c>
      <c r="K4" s="10">
        <f t="shared" si="0"/>
        <v>-401.14000000016921</v>
      </c>
      <c r="L4" s="10">
        <v>2011</v>
      </c>
      <c r="M4" s="2"/>
      <c r="O4" s="4" t="s">
        <v>13</v>
      </c>
      <c r="P4" s="2">
        <v>0.30143832693099998</v>
      </c>
      <c r="Q4" s="2">
        <v>0.45746373091999998</v>
      </c>
      <c r="R4" s="2">
        <v>9.9038313619999999E-2</v>
      </c>
      <c r="S4" s="2">
        <v>0.18780563623999999</v>
      </c>
      <c r="T4" s="2">
        <v>0.33671450733000002</v>
      </c>
      <c r="U4" s="2">
        <v>0.70988655225999997</v>
      </c>
      <c r="V4" s="2">
        <v>0.16520904289999999</v>
      </c>
      <c r="W4" s="2">
        <v>0.60459670055000003</v>
      </c>
      <c r="X4" s="2">
        <v>0.38665681434999999</v>
      </c>
      <c r="Z4" s="2">
        <v>0.36097884723344442</v>
      </c>
    </row>
    <row r="5" spans="1:26" x14ac:dyDescent="0.2">
      <c r="A5" s="10" t="s">
        <v>16</v>
      </c>
      <c r="B5" s="10">
        <v>4</v>
      </c>
      <c r="C5" s="10">
        <v>71841</v>
      </c>
      <c r="D5" s="10">
        <v>71841</v>
      </c>
      <c r="E5" s="10">
        <v>-169</v>
      </c>
      <c r="F5" s="10">
        <v>104</v>
      </c>
      <c r="G5" s="10">
        <v>273</v>
      </c>
      <c r="H5" s="2">
        <v>-4.5935468604299999E-2</v>
      </c>
      <c r="I5" s="2">
        <v>11.323008188899999</v>
      </c>
      <c r="J5" s="10">
        <v>-330005</v>
      </c>
      <c r="K5" s="10">
        <f t="shared" si="0"/>
        <v>-3300.0500000015163</v>
      </c>
      <c r="L5" s="10">
        <v>2011</v>
      </c>
      <c r="M5" s="2"/>
      <c r="O5" s="4" t="s">
        <v>14</v>
      </c>
      <c r="P5" s="2">
        <v>9.4517511669599999E-2</v>
      </c>
      <c r="Q5" s="2">
        <v>0.43363269135999999</v>
      </c>
      <c r="R5" s="2">
        <v>0.23869587457999999</v>
      </c>
      <c r="S5" s="2">
        <v>0.24585932785</v>
      </c>
      <c r="T5" s="2">
        <v>0.32969185188</v>
      </c>
      <c r="U5" s="2">
        <v>0.47502196213999998</v>
      </c>
      <c r="V5" s="2">
        <v>0.23559479611</v>
      </c>
      <c r="W5" s="2">
        <v>0.44611316581999999</v>
      </c>
      <c r="X5" s="2">
        <v>0.34699536222999999</v>
      </c>
      <c r="Y5" s="2">
        <v>0.13046475182</v>
      </c>
      <c r="Z5" s="2">
        <v>0.29765872954595995</v>
      </c>
    </row>
    <row r="6" spans="1:26" x14ac:dyDescent="0.2">
      <c r="A6" s="10" t="s">
        <v>17</v>
      </c>
      <c r="B6" s="10">
        <v>5</v>
      </c>
      <c r="C6" s="10">
        <v>28600</v>
      </c>
      <c r="D6" s="10">
        <v>28600</v>
      </c>
      <c r="E6" s="10">
        <v>-117</v>
      </c>
      <c r="F6" s="10">
        <v>115</v>
      </c>
      <c r="G6" s="10">
        <v>232</v>
      </c>
      <c r="H6" s="2">
        <v>-3.9369580419600002E-2</v>
      </c>
      <c r="I6" s="2">
        <v>9.9954033759800005</v>
      </c>
      <c r="J6" s="10">
        <v>-112597</v>
      </c>
      <c r="K6" s="10">
        <f t="shared" si="0"/>
        <v>-1125.97000000056</v>
      </c>
      <c r="L6" s="10">
        <v>2011</v>
      </c>
      <c r="M6" s="2"/>
      <c r="O6" s="4" t="s">
        <v>15</v>
      </c>
      <c r="P6" s="2">
        <v>-9.1831875829900007E-3</v>
      </c>
      <c r="Q6" s="2">
        <v>0.27033163533999999</v>
      </c>
      <c r="R6" s="2">
        <v>0.20857510501000001</v>
      </c>
      <c r="S6" s="2">
        <v>0.18060062067999999</v>
      </c>
      <c r="T6" s="2">
        <v>9.7652801799999994E-2</v>
      </c>
      <c r="U6" s="2">
        <v>0.14892137925000001</v>
      </c>
      <c r="V6" s="2">
        <v>0.22437676121</v>
      </c>
      <c r="W6" s="2">
        <v>0.13116748831</v>
      </c>
      <c r="X6" s="2">
        <v>0.15369818126000001</v>
      </c>
      <c r="Y6" s="2">
        <v>0.12624797534000001</v>
      </c>
      <c r="Z6" s="2">
        <v>0.153238876061701</v>
      </c>
    </row>
    <row r="7" spans="1:26" x14ac:dyDescent="0.2">
      <c r="A7" s="10" t="s">
        <v>18</v>
      </c>
      <c r="B7" s="10">
        <v>6</v>
      </c>
      <c r="C7" s="10">
        <v>402</v>
      </c>
      <c r="D7" s="10">
        <v>402</v>
      </c>
      <c r="E7" s="10">
        <v>-127</v>
      </c>
      <c r="F7" s="10">
        <v>30</v>
      </c>
      <c r="G7" s="10">
        <v>157</v>
      </c>
      <c r="H7" s="2">
        <v>-0.12696517412899999</v>
      </c>
      <c r="I7" s="2">
        <v>16.7488749993</v>
      </c>
      <c r="J7" s="10">
        <v>-5104</v>
      </c>
      <c r="K7" s="10">
        <f t="shared" si="0"/>
        <v>-51.039999999857997</v>
      </c>
      <c r="L7" s="10">
        <v>2011</v>
      </c>
      <c r="M7" s="2"/>
      <c r="O7" s="4" t="s">
        <v>16</v>
      </c>
      <c r="P7" s="2">
        <v>-4.5935468604299999E-2</v>
      </c>
      <c r="Q7" s="2">
        <v>5.4347199399999997E-2</v>
      </c>
      <c r="R7" s="2">
        <v>4.3893469050000002E-2</v>
      </c>
      <c r="S7" s="2">
        <v>1.9274256579999999E-2</v>
      </c>
      <c r="T7" s="2">
        <v>-1.391002324E-2</v>
      </c>
      <c r="U7" s="2">
        <v>6.8885125899999997E-2</v>
      </c>
      <c r="V7" s="2">
        <v>6.191725403E-2</v>
      </c>
      <c r="W7" s="2">
        <v>1.9017262409999999E-2</v>
      </c>
      <c r="X7" s="2">
        <v>6.0258159649999997E-2</v>
      </c>
      <c r="Y7" s="2">
        <v>2.9791483200000001E-3</v>
      </c>
      <c r="Z7" s="2">
        <v>2.7072638349570001E-2</v>
      </c>
    </row>
    <row r="8" spans="1:26" x14ac:dyDescent="0.2">
      <c r="A8" s="10" t="s">
        <v>19</v>
      </c>
      <c r="B8" s="10">
        <v>7</v>
      </c>
      <c r="C8" s="10">
        <v>30160</v>
      </c>
      <c r="D8" s="10">
        <v>30160</v>
      </c>
      <c r="E8" s="10">
        <v>-111</v>
      </c>
      <c r="F8" s="10">
        <v>393</v>
      </c>
      <c r="G8" s="10">
        <v>504</v>
      </c>
      <c r="H8" s="2">
        <v>0.138266909814</v>
      </c>
      <c r="I8" s="2">
        <v>34.036998667699997</v>
      </c>
      <c r="J8" s="10">
        <v>417013</v>
      </c>
      <c r="K8" s="10">
        <f t="shared" si="0"/>
        <v>4170.1299999902403</v>
      </c>
      <c r="L8" s="10">
        <v>2011</v>
      </c>
      <c r="M8" s="2"/>
      <c r="O8" s="4" t="s">
        <v>17</v>
      </c>
      <c r="P8" s="2">
        <v>-3.9369580419600002E-2</v>
      </c>
      <c r="Q8" s="2">
        <v>1.9926201E-4</v>
      </c>
      <c r="R8" s="2">
        <v>3.0399416830000001E-2</v>
      </c>
      <c r="S8" s="2">
        <v>1.855443872E-2</v>
      </c>
      <c r="T8" s="2">
        <v>-2.711371739E-2</v>
      </c>
      <c r="U8" s="2">
        <v>2.062633401E-2</v>
      </c>
      <c r="V8" s="2">
        <v>4.18493905E-2</v>
      </c>
      <c r="W8" s="2">
        <v>-2.3816404530000002E-2</v>
      </c>
      <c r="X8" s="2">
        <v>3.4355928950000003E-2</v>
      </c>
      <c r="Y8" s="2">
        <v>-1.5706033999999999E-4</v>
      </c>
      <c r="Z8" s="2">
        <v>5.5528008340400004E-3</v>
      </c>
    </row>
    <row r="9" spans="1:26" x14ac:dyDescent="0.2">
      <c r="A9" s="10" t="s">
        <v>20</v>
      </c>
      <c r="B9" s="10">
        <v>8</v>
      </c>
      <c r="C9" s="10">
        <v>16263</v>
      </c>
      <c r="D9" s="10">
        <v>16263</v>
      </c>
      <c r="E9" s="10">
        <v>-53</v>
      </c>
      <c r="F9" s="10">
        <v>26</v>
      </c>
      <c r="G9" s="10">
        <v>79</v>
      </c>
      <c r="H9" s="2">
        <v>9.0598290598300005E-3</v>
      </c>
      <c r="I9" s="2">
        <v>4.2359631281599999</v>
      </c>
      <c r="J9" s="10">
        <v>14734</v>
      </c>
      <c r="K9" s="10">
        <f t="shared" si="0"/>
        <v>147.34000000001529</v>
      </c>
      <c r="L9" s="10">
        <v>2011</v>
      </c>
      <c r="M9" s="2"/>
      <c r="O9" s="4" t="s">
        <v>18</v>
      </c>
      <c r="P9" s="2">
        <v>-0.12696517412899999</v>
      </c>
      <c r="Q9" s="2">
        <v>-0.40922986544000001</v>
      </c>
      <c r="R9" s="2">
        <v>-9.7468312050000006E-2</v>
      </c>
      <c r="S9" s="2">
        <v>-0.13169350162999999</v>
      </c>
      <c r="T9" s="2">
        <v>-0.15798563451</v>
      </c>
      <c r="U9" s="2">
        <v>-0.15398590934</v>
      </c>
      <c r="V9" s="2">
        <v>-6.709944642E-2</v>
      </c>
      <c r="W9" s="2">
        <v>-0.17881471378</v>
      </c>
      <c r="X9" s="2">
        <v>-6.9699593939999999E-2</v>
      </c>
      <c r="Y9" s="2">
        <v>-0.10184851093</v>
      </c>
      <c r="Z9" s="2">
        <v>-0.14947906621690002</v>
      </c>
    </row>
    <row r="10" spans="1:26" x14ac:dyDescent="0.2">
      <c r="A10" s="10" t="s">
        <v>21</v>
      </c>
      <c r="B10" s="10">
        <v>9</v>
      </c>
      <c r="C10" s="10">
        <v>2940</v>
      </c>
      <c r="D10" s="10">
        <v>2940</v>
      </c>
      <c r="E10" s="10">
        <v>-34</v>
      </c>
      <c r="F10" s="10">
        <v>23</v>
      </c>
      <c r="G10" s="10">
        <v>57</v>
      </c>
      <c r="H10" s="2">
        <v>1.5646258503399998E-2</v>
      </c>
      <c r="I10" s="2">
        <v>3.5992592344699998</v>
      </c>
      <c r="J10" s="10">
        <v>4600</v>
      </c>
      <c r="K10" s="10">
        <f t="shared" si="0"/>
        <v>45.999999999995993</v>
      </c>
      <c r="L10" s="10">
        <v>2011</v>
      </c>
      <c r="M10" s="2"/>
      <c r="O10" s="4" t="s">
        <v>19</v>
      </c>
      <c r="P10" s="2">
        <v>0.138266909814</v>
      </c>
      <c r="Q10" s="2">
        <v>0.29637626654999999</v>
      </c>
      <c r="R10" s="2">
        <v>2.2196083580000001E-2</v>
      </c>
      <c r="S10" s="2">
        <v>2.2545101769999999E-2</v>
      </c>
      <c r="T10" s="2">
        <v>0.14230309758000001</v>
      </c>
      <c r="U10" s="2">
        <v>0.10419221704999999</v>
      </c>
      <c r="V10" s="2">
        <v>7.1135238400000002E-3</v>
      </c>
      <c r="W10" s="2">
        <v>0.15048698462999999</v>
      </c>
      <c r="X10" s="2">
        <v>1.8310827849999999E-2</v>
      </c>
      <c r="Y10" s="2">
        <v>2.5406163539999999E-2</v>
      </c>
      <c r="Z10" s="2">
        <v>9.2719717620400016E-2</v>
      </c>
    </row>
    <row r="11" spans="1:26" x14ac:dyDescent="0.2">
      <c r="A11" s="10" t="s">
        <v>22</v>
      </c>
      <c r="B11" s="10">
        <v>10</v>
      </c>
      <c r="C11" s="10">
        <v>360907</v>
      </c>
      <c r="D11" s="10">
        <v>360907</v>
      </c>
      <c r="E11" s="10">
        <v>-188</v>
      </c>
      <c r="F11" s="10">
        <v>1050</v>
      </c>
      <c r="G11" s="10">
        <v>1238</v>
      </c>
      <c r="H11" s="2">
        <v>3.1562277816699997</v>
      </c>
      <c r="I11" s="2">
        <v>270.87380359299999</v>
      </c>
      <c r="J11" s="10">
        <v>113910470</v>
      </c>
      <c r="K11" s="10">
        <f t="shared" si="0"/>
        <v>1139104.6999991746</v>
      </c>
      <c r="L11" s="10">
        <v>2011</v>
      </c>
      <c r="M11" s="2"/>
      <c r="O11" s="4" t="s">
        <v>36</v>
      </c>
      <c r="Q11" s="2">
        <v>0.2816707597</v>
      </c>
      <c r="R11" s="2">
        <v>0.30867056807999999</v>
      </c>
      <c r="S11" s="2">
        <v>0.30441599655000001</v>
      </c>
      <c r="T11" s="2">
        <v>0.35626415937</v>
      </c>
      <c r="U11" s="2">
        <v>0.32314117376000001</v>
      </c>
      <c r="V11" s="2">
        <v>0.22381843475999999</v>
      </c>
      <c r="W11" s="2">
        <v>0.34995280028999998</v>
      </c>
      <c r="X11" s="2">
        <v>0.21895427349999999</v>
      </c>
      <c r="Y11" s="2">
        <v>7.9205815609999994E-2</v>
      </c>
      <c r="Z11" s="2">
        <v>0.27178822018000004</v>
      </c>
    </row>
    <row r="12" spans="1:26" x14ac:dyDescent="0.2">
      <c r="A12" s="10" t="s">
        <v>23</v>
      </c>
      <c r="B12" s="10">
        <v>11</v>
      </c>
      <c r="C12" s="10">
        <v>6330</v>
      </c>
      <c r="D12" s="10">
        <v>6330</v>
      </c>
      <c r="E12" s="10">
        <v>-33</v>
      </c>
      <c r="F12" s="10">
        <v>37</v>
      </c>
      <c r="G12" s="10">
        <v>70</v>
      </c>
      <c r="H12" s="2">
        <v>1.16145339652E-2</v>
      </c>
      <c r="I12" s="2">
        <v>3.69614022299</v>
      </c>
      <c r="J12" s="10">
        <v>7352</v>
      </c>
      <c r="K12" s="10">
        <f t="shared" si="0"/>
        <v>73.519999999715992</v>
      </c>
      <c r="L12" s="10">
        <v>2011</v>
      </c>
      <c r="M12" s="2"/>
      <c r="O12" s="4" t="s">
        <v>20</v>
      </c>
      <c r="P12" s="2">
        <v>9.0598290598300005E-3</v>
      </c>
      <c r="Q12" s="2">
        <v>6.8176762269999996E-2</v>
      </c>
      <c r="R12" s="2">
        <v>-1.9446015319999999E-2</v>
      </c>
      <c r="S12" s="2">
        <v>-0.12703332001000001</v>
      </c>
      <c r="T12" s="2">
        <v>6.0897971199999996E-3</v>
      </c>
      <c r="U12" s="2">
        <v>-9.7008998699999998E-3</v>
      </c>
      <c r="V12" s="2">
        <v>5.5352755349999998E-2</v>
      </c>
      <c r="W12" s="2">
        <v>-1.2205692670000001E-2</v>
      </c>
      <c r="X12" s="2">
        <v>4.8564795499999999E-3</v>
      </c>
      <c r="Y12" s="2">
        <v>-2.885976765E-2</v>
      </c>
      <c r="Z12" s="2">
        <v>-5.3710072170170013E-3</v>
      </c>
    </row>
    <row r="13" spans="1:26" x14ac:dyDescent="0.2">
      <c r="A13" s="10" t="s">
        <v>24</v>
      </c>
      <c r="B13" s="10">
        <v>12</v>
      </c>
      <c r="C13" s="10">
        <v>7733</v>
      </c>
      <c r="D13" s="10">
        <v>7733</v>
      </c>
      <c r="E13" s="10">
        <v>-71</v>
      </c>
      <c r="F13" s="10">
        <v>47</v>
      </c>
      <c r="G13" s="10">
        <v>118</v>
      </c>
      <c r="H13" s="2">
        <v>1.7924479503399999E-2</v>
      </c>
      <c r="I13" s="2">
        <v>4.5197939447</v>
      </c>
      <c r="J13" s="10">
        <v>13861</v>
      </c>
      <c r="K13" s="10">
        <f t="shared" si="0"/>
        <v>138.60999999979219</v>
      </c>
      <c r="L13" s="10">
        <v>2011</v>
      </c>
      <c r="M13" s="2"/>
      <c r="O13" s="4" t="s">
        <v>21</v>
      </c>
      <c r="P13" s="2">
        <v>1.5646258503399998E-2</v>
      </c>
      <c r="Q13" s="2">
        <v>-3.7698559E-2</v>
      </c>
      <c r="R13" s="2">
        <v>-3.0780979569999999E-2</v>
      </c>
      <c r="S13" s="2">
        <v>-2.3411255169999999E-2</v>
      </c>
      <c r="T13" s="2">
        <v>2.896549373E-2</v>
      </c>
      <c r="U13" s="2">
        <v>5.032921034E-2</v>
      </c>
      <c r="V13" s="2">
        <v>3.2483627590000001E-2</v>
      </c>
      <c r="W13" s="2">
        <v>-7.2779258100000004E-3</v>
      </c>
      <c r="X13" s="2">
        <v>2.0741886559999999E-2</v>
      </c>
      <c r="Y13" s="2">
        <v>-3.21444273E-2</v>
      </c>
      <c r="Z13" s="2">
        <v>1.6853329873400004E-3</v>
      </c>
    </row>
    <row r="14" spans="1:26" x14ac:dyDescent="0.2">
      <c r="A14" s="10" t="s">
        <v>24</v>
      </c>
      <c r="B14" s="10">
        <v>13</v>
      </c>
      <c r="C14" s="10">
        <v>28938</v>
      </c>
      <c r="D14" s="10">
        <v>28938</v>
      </c>
      <c r="E14" s="10">
        <v>-25</v>
      </c>
      <c r="F14" s="10">
        <v>25</v>
      </c>
      <c r="G14" s="10">
        <v>50</v>
      </c>
      <c r="H14" s="2">
        <v>1.26771027714E-2</v>
      </c>
      <c r="I14" s="2">
        <v>3.8853882577099998</v>
      </c>
      <c r="J14" s="10">
        <v>36685</v>
      </c>
      <c r="K14" s="10">
        <f t="shared" si="0"/>
        <v>366.84999999877323</v>
      </c>
      <c r="L14" s="10">
        <v>2011</v>
      </c>
      <c r="M14" s="2"/>
      <c r="O14" s="4" t="s">
        <v>22</v>
      </c>
      <c r="P14" s="2">
        <v>3.1562277816699997</v>
      </c>
      <c r="Q14" s="2">
        <v>0.41028670304999998</v>
      </c>
      <c r="R14" s="2">
        <v>6.4504855319999999E-2</v>
      </c>
      <c r="S14" s="2">
        <v>9.1174098999999998E-3</v>
      </c>
      <c r="T14" s="2">
        <v>5.5152428689999998E-2</v>
      </c>
      <c r="U14" s="2">
        <v>7.1349750680000004E-2</v>
      </c>
      <c r="V14" s="2">
        <v>6.5697876569999994E-2</v>
      </c>
      <c r="W14" s="2">
        <v>2.9607742099999998E-3</v>
      </c>
      <c r="X14" s="2">
        <v>1.4355748900600001</v>
      </c>
      <c r="Y14" s="2">
        <v>-8.8985756819999998E-2</v>
      </c>
      <c r="Z14" s="2">
        <v>0.51818867133299995</v>
      </c>
    </row>
    <row r="15" spans="1:26" x14ac:dyDescent="0.2">
      <c r="A15" s="10" t="s">
        <v>26</v>
      </c>
      <c r="B15" s="10">
        <v>14</v>
      </c>
      <c r="C15" s="10">
        <v>3080</v>
      </c>
      <c r="D15" s="10">
        <v>3080</v>
      </c>
      <c r="E15" s="10">
        <v>-54</v>
      </c>
      <c r="F15" s="10">
        <v>48</v>
      </c>
      <c r="G15" s="10">
        <v>102</v>
      </c>
      <c r="H15" s="2">
        <v>-4.8701298701300001E-3</v>
      </c>
      <c r="I15" s="2">
        <v>6.7494944620600004</v>
      </c>
      <c r="J15" s="10">
        <v>-1500</v>
      </c>
      <c r="K15" s="10">
        <f t="shared" si="0"/>
        <v>-15.0000000000004</v>
      </c>
      <c r="L15" s="10">
        <v>2011</v>
      </c>
      <c r="M15" s="2"/>
      <c r="O15" s="4" t="s">
        <v>23</v>
      </c>
      <c r="P15" s="2">
        <v>1.0035531391585001E-2</v>
      </c>
      <c r="Q15" s="2">
        <v>-4.4677057775000001E-2</v>
      </c>
      <c r="R15" s="2">
        <v>-1.264106221E-2</v>
      </c>
      <c r="S15" s="2">
        <v>-4.870489175E-2</v>
      </c>
      <c r="T15" s="2">
        <v>6.4684052499999999E-3</v>
      </c>
      <c r="U15" s="2">
        <v>1.090456198E-2</v>
      </c>
      <c r="V15" s="2">
        <v>4.1240578129999997E-2</v>
      </c>
      <c r="W15" s="2">
        <v>-1.7986136860000002E-2</v>
      </c>
      <c r="X15" s="2">
        <v>1.9819834099999999E-2</v>
      </c>
      <c r="Y15" s="2">
        <v>-3.8774066580000002E-2</v>
      </c>
      <c r="Z15" s="2">
        <v>-9.0796525589024995E-3</v>
      </c>
    </row>
    <row r="16" spans="1:26" x14ac:dyDescent="0.2">
      <c r="A16" s="10" t="s">
        <v>23</v>
      </c>
      <c r="B16" s="10">
        <v>15</v>
      </c>
      <c r="C16" s="10">
        <v>3071</v>
      </c>
      <c r="D16" s="10">
        <v>3071</v>
      </c>
      <c r="E16" s="10">
        <v>-20</v>
      </c>
      <c r="F16" s="10">
        <v>16</v>
      </c>
      <c r="G16" s="10">
        <v>36</v>
      </c>
      <c r="H16" s="2">
        <v>8.4565288179700004E-3</v>
      </c>
      <c r="I16" s="2">
        <v>3.4451954032100001</v>
      </c>
      <c r="J16" s="10">
        <v>2597</v>
      </c>
      <c r="K16" s="10">
        <f t="shared" si="0"/>
        <v>25.96999999998587</v>
      </c>
      <c r="L16" s="10">
        <v>2011</v>
      </c>
      <c r="M16" s="2"/>
      <c r="O16" s="4" t="s">
        <v>24</v>
      </c>
      <c r="P16" s="2">
        <v>1.5300791137399999E-2</v>
      </c>
      <c r="Q16" s="2">
        <v>-6.3338448689999993E-2</v>
      </c>
      <c r="R16" s="2">
        <v>-4.661956975000001E-3</v>
      </c>
      <c r="S16" s="2">
        <v>-3.5304567129999999E-2</v>
      </c>
      <c r="T16" s="2">
        <v>6.2482132299999998E-3</v>
      </c>
      <c r="U16" s="2">
        <v>-2.1564652300000002E-3</v>
      </c>
      <c r="V16" s="2">
        <v>3.9028735119999998E-2</v>
      </c>
      <c r="W16" s="2">
        <v>-2.730660654E-2</v>
      </c>
      <c r="X16" s="2">
        <v>3.0253684000000002E-3</v>
      </c>
      <c r="Y16" s="2">
        <v>-2.7758934440000001E-2</v>
      </c>
      <c r="Z16" s="2">
        <v>-1.1509498895784617E-2</v>
      </c>
    </row>
    <row r="17" spans="1:26" x14ac:dyDescent="0.2">
      <c r="A17" s="10" t="s">
        <v>28</v>
      </c>
      <c r="B17" s="10">
        <v>16</v>
      </c>
      <c r="C17" s="10">
        <v>21340</v>
      </c>
      <c r="D17" s="10">
        <v>21340</v>
      </c>
      <c r="E17" s="10">
        <v>-149</v>
      </c>
      <c r="F17" s="10">
        <v>47</v>
      </c>
      <c r="G17" s="10">
        <v>196</v>
      </c>
      <c r="H17" s="2">
        <v>1.1759137769400001E-2</v>
      </c>
      <c r="I17" s="2">
        <v>4.7474139346199999</v>
      </c>
      <c r="J17" s="10">
        <v>25094</v>
      </c>
      <c r="K17" s="10">
        <f t="shared" si="0"/>
        <v>250.93999999899603</v>
      </c>
      <c r="L17" s="10">
        <v>2011</v>
      </c>
      <c r="M17" s="2"/>
      <c r="O17" s="4" t="s">
        <v>26</v>
      </c>
      <c r="P17" s="2">
        <v>-4.8701298701300001E-3</v>
      </c>
      <c r="Q17" s="2">
        <v>-6.92980995E-3</v>
      </c>
      <c r="Y17" s="2">
        <v>-2.3154830929999998E-2</v>
      </c>
      <c r="Z17" s="2">
        <v>-1.1651590250043331E-2</v>
      </c>
    </row>
    <row r="18" spans="1:26" x14ac:dyDescent="0.2">
      <c r="A18" s="10" t="s">
        <v>29</v>
      </c>
      <c r="B18" s="10">
        <v>17</v>
      </c>
      <c r="C18" s="10">
        <v>9783</v>
      </c>
      <c r="D18" s="10">
        <v>9783</v>
      </c>
      <c r="E18" s="10">
        <v>-53</v>
      </c>
      <c r="F18" s="10">
        <v>74</v>
      </c>
      <c r="G18" s="10">
        <v>127</v>
      </c>
      <c r="H18" s="2">
        <v>6.8516814882999995E-3</v>
      </c>
      <c r="I18" s="2">
        <v>6.3285325168400002</v>
      </c>
      <c r="J18" s="10">
        <v>6703</v>
      </c>
      <c r="K18" s="10">
        <f t="shared" si="0"/>
        <v>67.030000000038896</v>
      </c>
      <c r="L18" s="10">
        <v>2011</v>
      </c>
      <c r="M18" s="2"/>
      <c r="O18" s="4" t="s">
        <v>37</v>
      </c>
      <c r="Q18" s="2">
        <v>0.21619356896</v>
      </c>
      <c r="R18" s="2">
        <v>0.10622830032</v>
      </c>
      <c r="S18" s="2">
        <v>4.339637013E-2</v>
      </c>
      <c r="T18" s="2">
        <v>2.2515938480000001E-2</v>
      </c>
      <c r="U18" s="2">
        <v>6.8015039459999996E-2</v>
      </c>
      <c r="V18" s="2">
        <v>0.13816254092999999</v>
      </c>
      <c r="W18" s="2">
        <v>1.5641363450000001E-2</v>
      </c>
      <c r="X18" s="2">
        <v>0.14636141530999999</v>
      </c>
      <c r="Y18" s="2">
        <v>0.15378084575000001</v>
      </c>
      <c r="Z18" s="2">
        <v>0.10114393142111111</v>
      </c>
    </row>
    <row r="19" spans="1:26" x14ac:dyDescent="0.2">
      <c r="A19" s="10" t="s">
        <v>29</v>
      </c>
      <c r="B19" s="10">
        <v>18</v>
      </c>
      <c r="C19" s="10">
        <v>4652</v>
      </c>
      <c r="D19" s="10">
        <v>4652</v>
      </c>
      <c r="E19" s="10">
        <v>-35</v>
      </c>
      <c r="F19" s="10">
        <v>21</v>
      </c>
      <c r="G19" s="10">
        <v>56</v>
      </c>
      <c r="H19" s="2">
        <v>3.0464316423000001E-2</v>
      </c>
      <c r="I19" s="2">
        <v>3.42321404583</v>
      </c>
      <c r="J19" s="10">
        <v>14172</v>
      </c>
      <c r="K19" s="10">
        <f t="shared" si="0"/>
        <v>141.71999999979602</v>
      </c>
      <c r="L19" s="10">
        <v>2011</v>
      </c>
      <c r="M19" s="2"/>
      <c r="O19" s="4" t="s">
        <v>28</v>
      </c>
      <c r="P19" s="2">
        <v>1.129620582555E-2</v>
      </c>
      <c r="Q19" s="2">
        <v>-5.7712677089999997E-2</v>
      </c>
      <c r="R19" s="2">
        <v>-1.0754394170000001E-2</v>
      </c>
      <c r="S19" s="2">
        <v>-1.323231343E-2</v>
      </c>
      <c r="T19" s="2">
        <v>1.4112631719999999E-2</v>
      </c>
      <c r="U19" s="2">
        <v>-7.4127502599999999E-3</v>
      </c>
      <c r="V19" s="2">
        <v>4.6517074829999998E-2</v>
      </c>
      <c r="W19" s="2">
        <v>-1.4990356579999999E-2</v>
      </c>
      <c r="X19" s="2">
        <v>1.395875324E-2</v>
      </c>
      <c r="Y19" s="2">
        <v>-2.029731546E-2</v>
      </c>
      <c r="Z19" s="2">
        <v>-7.3604620622230782E-3</v>
      </c>
    </row>
    <row r="20" spans="1:26" x14ac:dyDescent="0.2">
      <c r="A20" s="10" t="s">
        <v>31</v>
      </c>
      <c r="B20" s="10">
        <v>19</v>
      </c>
      <c r="C20" s="10">
        <v>1918</v>
      </c>
      <c r="D20" s="10">
        <v>1918</v>
      </c>
      <c r="E20" s="10">
        <v>-79</v>
      </c>
      <c r="F20" s="10">
        <v>89</v>
      </c>
      <c r="G20" s="10">
        <v>168</v>
      </c>
      <c r="H20" s="2">
        <v>-1.9697601668400001E-2</v>
      </c>
      <c r="I20" s="2">
        <v>10.8607703541</v>
      </c>
      <c r="J20" s="10">
        <v>-3778</v>
      </c>
      <c r="K20" s="10">
        <f t="shared" si="0"/>
        <v>-37.779999999991205</v>
      </c>
      <c r="L20" s="10">
        <v>2011</v>
      </c>
      <c r="M20" s="2"/>
      <c r="O20" s="4" t="s">
        <v>29</v>
      </c>
      <c r="P20" s="2">
        <v>1.8657998955649999E-2</v>
      </c>
      <c r="Q20" s="2">
        <v>-6.622293739E-2</v>
      </c>
      <c r="R20" s="2">
        <v>-3.7761227399999995E-3</v>
      </c>
      <c r="S20" s="2">
        <v>-1.7229998609999998E-2</v>
      </c>
      <c r="T20" s="2">
        <v>9.1486251000000001E-3</v>
      </c>
      <c r="U20" s="2">
        <v>-1.0721236029999999E-2</v>
      </c>
      <c r="V20" s="2">
        <v>4.0700191429999998E-2</v>
      </c>
      <c r="W20" s="2">
        <v>-1.2976844160000001E-2</v>
      </c>
      <c r="X20" s="2">
        <v>2.5515724890000001E-2</v>
      </c>
      <c r="Y20" s="2">
        <v>-1.4861624679999999E-2</v>
      </c>
      <c r="Z20" s="2">
        <v>-6.3928680314384598E-3</v>
      </c>
    </row>
    <row r="21" spans="1:26" x14ac:dyDescent="0.2">
      <c r="A21" s="10" t="s">
        <v>28</v>
      </c>
      <c r="B21" s="10">
        <v>20</v>
      </c>
      <c r="C21" s="10">
        <v>14017</v>
      </c>
      <c r="D21" s="10">
        <v>14017</v>
      </c>
      <c r="E21" s="10">
        <v>-32</v>
      </c>
      <c r="F21" s="10">
        <v>47</v>
      </c>
      <c r="G21" s="10">
        <v>79</v>
      </c>
      <c r="H21" s="2">
        <v>1.08332738817E-2</v>
      </c>
      <c r="I21" s="2">
        <v>4.0633377507899997</v>
      </c>
      <c r="J21" s="10">
        <v>15185</v>
      </c>
      <c r="K21" s="10">
        <f t="shared" si="0"/>
        <v>151.84999999978891</v>
      </c>
      <c r="L21" s="10">
        <v>2011</v>
      </c>
      <c r="M21" s="2"/>
      <c r="O21" s="4" t="s">
        <v>31</v>
      </c>
      <c r="P21" s="2">
        <v>-1.9697601668400001E-2</v>
      </c>
      <c r="Q21" s="2">
        <v>-7.1596720600000004E-3</v>
      </c>
      <c r="R21" s="2">
        <v>8.2679986950000006E-2</v>
      </c>
      <c r="U21" s="2">
        <v>-7.0011562499999996E-3</v>
      </c>
      <c r="V21" s="2">
        <v>3.5802609559999997E-2</v>
      </c>
      <c r="W21" s="2">
        <v>-2.499374931E-2</v>
      </c>
      <c r="X21" s="2">
        <v>2.2674202559999999E-2</v>
      </c>
      <c r="Y21" s="2">
        <v>-1.5973771370000001E-2</v>
      </c>
      <c r="Z21" s="2">
        <v>8.2913560514500002E-3</v>
      </c>
    </row>
    <row r="22" spans="1:26" x14ac:dyDescent="0.2">
      <c r="A22" s="10" t="s">
        <v>33</v>
      </c>
      <c r="B22" s="10">
        <v>21</v>
      </c>
      <c r="C22" s="10">
        <v>766439</v>
      </c>
      <c r="D22" s="10">
        <v>766439</v>
      </c>
      <c r="E22" s="10">
        <v>-146</v>
      </c>
      <c r="F22" s="10">
        <v>210</v>
      </c>
      <c r="G22" s="10">
        <v>356</v>
      </c>
      <c r="H22" s="2">
        <v>-1.56878760084E-3</v>
      </c>
      <c r="I22" s="2">
        <v>9.9131477996800008</v>
      </c>
      <c r="J22" s="10">
        <v>-120238</v>
      </c>
      <c r="K22" s="10">
        <f t="shared" si="0"/>
        <v>-1202.3800000002088</v>
      </c>
      <c r="L22" s="10">
        <v>2011</v>
      </c>
      <c r="M22" s="2"/>
      <c r="O22" s="4" t="s">
        <v>40</v>
      </c>
      <c r="T22" s="2">
        <v>5.9161962400000002E-3</v>
      </c>
      <c r="U22" s="2">
        <v>1.963679649E-2</v>
      </c>
      <c r="V22" s="2">
        <v>5.266523536E-2</v>
      </c>
      <c r="W22" s="2">
        <v>3.1582546899999999E-3</v>
      </c>
      <c r="X22" s="2">
        <v>5.229690293E-2</v>
      </c>
      <c r="Y22" s="2">
        <v>1.4683886320000001E-2</v>
      </c>
      <c r="Z22" s="2">
        <v>2.4726212005000001E-2</v>
      </c>
    </row>
    <row r="23" spans="1:26" x14ac:dyDescent="0.2">
      <c r="A23" s="10" t="s">
        <v>33</v>
      </c>
      <c r="B23" s="10">
        <v>22</v>
      </c>
      <c r="C23" s="10">
        <v>734</v>
      </c>
      <c r="D23" s="10">
        <v>734</v>
      </c>
      <c r="E23" s="10">
        <v>-9</v>
      </c>
      <c r="F23" s="10">
        <v>15</v>
      </c>
      <c r="G23" s="10">
        <v>24</v>
      </c>
      <c r="H23" s="2">
        <v>3.0531335149899998E-2</v>
      </c>
      <c r="I23" s="2">
        <v>3.2592203713500001</v>
      </c>
      <c r="J23" s="10">
        <v>2241</v>
      </c>
      <c r="K23" s="10">
        <f t="shared" si="0"/>
        <v>22.410000000026599</v>
      </c>
      <c r="L23" s="10">
        <v>2011</v>
      </c>
      <c r="M23" s="2"/>
      <c r="O23" s="4" t="s">
        <v>33</v>
      </c>
      <c r="P23" s="2">
        <v>1.4481273774529999E-2</v>
      </c>
      <c r="Q23" s="2">
        <v>-1.9586906899999996E-2</v>
      </c>
      <c r="R23" s="2">
        <v>7.6670476266666662E-3</v>
      </c>
      <c r="S23" s="2">
        <v>-8.79494657E-3</v>
      </c>
      <c r="T23" s="2">
        <v>-6.8714864500000004E-3</v>
      </c>
      <c r="U23" s="2">
        <v>2.8360825600000001E-3</v>
      </c>
      <c r="V23" s="2">
        <v>5.1348104550000002E-2</v>
      </c>
      <c r="W23" s="2">
        <v>-7.1146694969999993E-2</v>
      </c>
      <c r="X23" s="2">
        <v>4.1752447540000001E-2</v>
      </c>
      <c r="Y23" s="2">
        <v>-2.2587975869999999E-2</v>
      </c>
      <c r="Z23" s="2">
        <v>-1.3507666320626657E-3</v>
      </c>
    </row>
    <row r="24" spans="1:26" x14ac:dyDescent="0.2">
      <c r="A24" s="10" t="s">
        <v>35</v>
      </c>
      <c r="B24" s="10">
        <v>24</v>
      </c>
      <c r="C24" s="10">
        <v>57749</v>
      </c>
      <c r="D24" s="10">
        <v>57749</v>
      </c>
      <c r="E24" s="10">
        <v>-194</v>
      </c>
      <c r="F24" s="10">
        <v>897</v>
      </c>
      <c r="G24" s="10">
        <v>1091</v>
      </c>
      <c r="H24" s="2">
        <v>0.15850490917599999</v>
      </c>
      <c r="I24" s="2">
        <v>86.9752628249</v>
      </c>
      <c r="J24" s="10">
        <v>915350</v>
      </c>
      <c r="K24" s="10">
        <f t="shared" si="0"/>
        <v>9153.500000004824</v>
      </c>
      <c r="L24" s="10">
        <v>2011</v>
      </c>
      <c r="M24" s="2"/>
      <c r="O24" s="4" t="s">
        <v>41</v>
      </c>
      <c r="W24" s="2">
        <v>-8.1681804220000001E-2</v>
      </c>
      <c r="Y24" s="2">
        <v>-0.12850000262</v>
      </c>
      <c r="Z24" s="2">
        <v>-0.10509090341999999</v>
      </c>
    </row>
    <row r="25" spans="1:26" x14ac:dyDescent="0.2">
      <c r="A25" s="10" t="s">
        <v>13</v>
      </c>
      <c r="B25" s="10">
        <v>1</v>
      </c>
      <c r="C25" s="10">
        <v>1446</v>
      </c>
      <c r="D25" s="10">
        <v>5784</v>
      </c>
      <c r="E25" s="10">
        <v>-1.3698825836199999</v>
      </c>
      <c r="F25" s="10">
        <v>2.2961196899399998</v>
      </c>
      <c r="G25" s="10">
        <v>3.6660022735600002</v>
      </c>
      <c r="H25" s="2">
        <v>0.45746373091999998</v>
      </c>
      <c r="I25" s="2">
        <v>0.44070738730999998</v>
      </c>
      <c r="J25" s="10">
        <v>661.49255490300004</v>
      </c>
      <c r="K25" s="10">
        <f t="shared" si="0"/>
        <v>2645.97021964128</v>
      </c>
      <c r="L25" s="10">
        <v>2012</v>
      </c>
      <c r="M25" s="10"/>
      <c r="O25" s="4" t="s">
        <v>43</v>
      </c>
      <c r="Y25" s="2">
        <v>5.1083167400000004E-3</v>
      </c>
      <c r="Z25" s="2">
        <v>5.1083167400000004E-3</v>
      </c>
    </row>
    <row r="26" spans="1:26" x14ac:dyDescent="0.2">
      <c r="A26" s="10" t="s">
        <v>14</v>
      </c>
      <c r="B26" s="10">
        <v>2</v>
      </c>
      <c r="C26" s="10">
        <v>4134</v>
      </c>
      <c r="D26" s="10">
        <v>16536</v>
      </c>
      <c r="E26" s="10">
        <v>-2.43835926056</v>
      </c>
      <c r="F26" s="10">
        <v>4.1461439132700004</v>
      </c>
      <c r="G26" s="10">
        <v>6.5845031738299999</v>
      </c>
      <c r="H26" s="2">
        <v>0.43363269135999999</v>
      </c>
      <c r="I26" s="2">
        <v>0.47520674264000001</v>
      </c>
      <c r="J26" s="10">
        <v>1792.63754606</v>
      </c>
      <c r="K26" s="10">
        <f t="shared" si="0"/>
        <v>7170.5501843289594</v>
      </c>
      <c r="L26" s="10">
        <v>2012</v>
      </c>
      <c r="M26" s="10"/>
      <c r="O26" s="4" t="s">
        <v>42</v>
      </c>
      <c r="S26" s="2">
        <v>9.4191188910000001E-2</v>
      </c>
      <c r="T26" s="2">
        <v>-0.14200000763000001</v>
      </c>
      <c r="Z26" s="2">
        <v>-2.3904409360000003E-2</v>
      </c>
    </row>
    <row r="27" spans="1:26" x14ac:dyDescent="0.2">
      <c r="A27" s="10" t="s">
        <v>15</v>
      </c>
      <c r="B27" s="10">
        <v>3</v>
      </c>
      <c r="C27" s="10">
        <v>20363</v>
      </c>
      <c r="D27" s="10">
        <v>81452</v>
      </c>
      <c r="E27" s="10">
        <v>-0.99645137787000004</v>
      </c>
      <c r="F27" s="10">
        <v>1.3408179283099999</v>
      </c>
      <c r="G27" s="10">
        <v>2.3372693061800001</v>
      </c>
      <c r="H27" s="2">
        <v>0.27033163533999999</v>
      </c>
      <c r="I27" s="2">
        <v>0.30889889148999999</v>
      </c>
      <c r="J27" s="10">
        <v>5504.7630903700001</v>
      </c>
      <c r="K27" s="10">
        <f t="shared" si="0"/>
        <v>22019.052361713679</v>
      </c>
      <c r="L27" s="10">
        <v>2012</v>
      </c>
      <c r="M27" s="10"/>
      <c r="O27" s="4" t="s">
        <v>35</v>
      </c>
      <c r="P27" s="2">
        <v>0.15850490917599999</v>
      </c>
      <c r="Q27" s="2">
        <v>0.14417715649000001</v>
      </c>
      <c r="R27" s="2">
        <v>2.504903386E-2</v>
      </c>
      <c r="S27" s="2">
        <v>-1.7532225919999998E-2</v>
      </c>
      <c r="T27" s="2">
        <v>1.255992673E-2</v>
      </c>
      <c r="U27" s="2">
        <v>-1.107059134E-2</v>
      </c>
      <c r="V27" s="2">
        <v>5.8738690140000001E-2</v>
      </c>
      <c r="W27" s="2">
        <v>-5.5524257860000002E-2</v>
      </c>
      <c r="X27" s="2">
        <v>1.8571261219999999E-2</v>
      </c>
      <c r="Y27" s="2">
        <v>-2.9769259280000002E-2</v>
      </c>
      <c r="Z27" s="2">
        <v>3.0370464321600003E-2</v>
      </c>
    </row>
    <row r="28" spans="1:26" x14ac:dyDescent="0.2">
      <c r="A28" s="10" t="s">
        <v>16</v>
      </c>
      <c r="B28" s="10">
        <v>4</v>
      </c>
      <c r="C28" s="10">
        <v>10103</v>
      </c>
      <c r="D28" s="10">
        <v>40412</v>
      </c>
      <c r="E28" s="10">
        <v>-0.78174781799000004</v>
      </c>
      <c r="F28" s="10">
        <v>1.09438896179</v>
      </c>
      <c r="G28" s="10">
        <v>1.8761367797899999</v>
      </c>
      <c r="H28" s="2">
        <v>5.4347199399999997E-2</v>
      </c>
      <c r="I28" s="2">
        <v>0.18292950153000001</v>
      </c>
      <c r="J28" s="10">
        <v>549.06975555400004</v>
      </c>
      <c r="K28" s="10">
        <f t="shared" si="0"/>
        <v>2196.2790221527998</v>
      </c>
      <c r="L28" s="10">
        <v>2012</v>
      </c>
      <c r="M28" s="10"/>
      <c r="O28" s="4" t="s">
        <v>45</v>
      </c>
      <c r="P28" s="2">
        <v>0.16379060811821042</v>
      </c>
      <c r="Q28" s="2">
        <v>6.3429802577307695E-2</v>
      </c>
      <c r="R28" s="2">
        <v>4.3925451381666675E-2</v>
      </c>
      <c r="S28" s="2">
        <v>3.6990701426842104E-2</v>
      </c>
      <c r="T28" s="2">
        <v>5.4096160251499992E-2</v>
      </c>
      <c r="U28" s="2">
        <v>9.3584858877999999E-2</v>
      </c>
      <c r="V28" s="2">
        <v>7.7525888824499983E-2</v>
      </c>
      <c r="W28" s="2">
        <v>5.6874933670000009E-2</v>
      </c>
      <c r="X28" s="2">
        <v>0.14773395601049996</v>
      </c>
      <c r="Y28" s="2">
        <v>-1.6271091286363603E-3</v>
      </c>
      <c r="Z28" s="2">
        <v>7.3445523253622511E-2</v>
      </c>
    </row>
    <row r="29" spans="1:26" x14ac:dyDescent="0.2">
      <c r="A29" s="10" t="s">
        <v>17</v>
      </c>
      <c r="B29" s="10">
        <v>5</v>
      </c>
      <c r="C29" s="10">
        <v>17417</v>
      </c>
      <c r="D29" s="10">
        <v>69668</v>
      </c>
      <c r="E29" s="10">
        <v>-0.73070049286000005</v>
      </c>
      <c r="F29" s="10">
        <v>1.13153934479</v>
      </c>
      <c r="G29" s="10">
        <v>1.86223983765</v>
      </c>
      <c r="H29" s="2">
        <v>1.9926201E-4</v>
      </c>
      <c r="I29" s="2">
        <v>0.13584162547</v>
      </c>
      <c r="J29" s="10">
        <v>3.4705464839900002</v>
      </c>
      <c r="K29" s="10">
        <f t="shared" si="0"/>
        <v>13.88218571268</v>
      </c>
      <c r="L29" s="10">
        <v>2012</v>
      </c>
      <c r="M29" s="10"/>
      <c r="O29"/>
      <c r="P29"/>
      <c r="Q29"/>
      <c r="R29"/>
      <c r="S29"/>
      <c r="T29"/>
      <c r="U29"/>
      <c r="V29"/>
      <c r="W29"/>
      <c r="X29"/>
      <c r="Y29"/>
      <c r="Z29"/>
    </row>
    <row r="30" spans="1:26" x14ac:dyDescent="0.2">
      <c r="A30" s="10" t="s">
        <v>18</v>
      </c>
      <c r="B30" s="10">
        <v>6</v>
      </c>
      <c r="C30" s="10">
        <v>91</v>
      </c>
      <c r="D30" s="10">
        <v>364</v>
      </c>
      <c r="E30" s="10">
        <v>-0.99505043029999996</v>
      </c>
      <c r="F30" s="10">
        <v>0.24614715576000001</v>
      </c>
      <c r="G30" s="10">
        <v>1.24119758606</v>
      </c>
      <c r="H30" s="2">
        <v>-0.40922986544000001</v>
      </c>
      <c r="I30" s="2">
        <v>0.23525102379999999</v>
      </c>
      <c r="J30" s="10">
        <v>-37.239917755100002</v>
      </c>
      <c r="K30" s="10">
        <f t="shared" si="0"/>
        <v>-148.95967102016002</v>
      </c>
      <c r="L30" s="10">
        <v>2012</v>
      </c>
      <c r="M30" s="10"/>
      <c r="O30"/>
      <c r="P30"/>
      <c r="Q30"/>
      <c r="R30"/>
      <c r="S30"/>
      <c r="T30"/>
      <c r="U30"/>
      <c r="V30"/>
      <c r="W30"/>
      <c r="X30"/>
      <c r="Y30"/>
      <c r="Z30"/>
    </row>
    <row r="31" spans="1:26" x14ac:dyDescent="0.2">
      <c r="A31" s="10" t="s">
        <v>19</v>
      </c>
      <c r="B31" s="10">
        <v>7</v>
      </c>
      <c r="C31" s="10">
        <v>12260</v>
      </c>
      <c r="D31" s="10">
        <v>49040</v>
      </c>
      <c r="E31" s="10">
        <v>-3.17130565643</v>
      </c>
      <c r="F31" s="10">
        <v>3.9954957962000002</v>
      </c>
      <c r="G31" s="10">
        <v>7.1668014526399997</v>
      </c>
      <c r="H31" s="2">
        <v>0.29637626654999999</v>
      </c>
      <c r="I31" s="2">
        <v>0.56462319322999999</v>
      </c>
      <c r="J31" s="10">
        <v>3633.57302785</v>
      </c>
      <c r="K31" s="10">
        <f t="shared" si="0"/>
        <v>14534.292111612</v>
      </c>
      <c r="L31" s="10">
        <v>2012</v>
      </c>
      <c r="M31" s="10"/>
      <c r="O31"/>
      <c r="P31"/>
      <c r="Q31"/>
      <c r="R31"/>
      <c r="S31"/>
      <c r="T31"/>
      <c r="U31"/>
      <c r="V31"/>
      <c r="W31"/>
      <c r="X31"/>
      <c r="Y31"/>
      <c r="Z31"/>
    </row>
    <row r="32" spans="1:26" x14ac:dyDescent="0.2">
      <c r="A32" s="10" t="s">
        <v>36</v>
      </c>
      <c r="B32" s="10">
        <v>8</v>
      </c>
      <c r="C32" s="10">
        <v>2545</v>
      </c>
      <c r="D32" s="10">
        <v>10180</v>
      </c>
      <c r="E32" s="10">
        <v>-3.8503432273899998</v>
      </c>
      <c r="F32" s="10">
        <v>1.78856992722</v>
      </c>
      <c r="G32" s="10">
        <v>5.6389131546</v>
      </c>
      <c r="H32" s="2">
        <v>0.2816707597</v>
      </c>
      <c r="I32" s="2">
        <v>0.84345988029999996</v>
      </c>
      <c r="J32" s="10">
        <v>716.85208344499995</v>
      </c>
      <c r="K32" s="10">
        <f t="shared" si="0"/>
        <v>2867.4083337460002</v>
      </c>
      <c r="L32" s="10">
        <v>2012</v>
      </c>
      <c r="M32" s="10"/>
      <c r="O32"/>
      <c r="P32"/>
      <c r="Q32"/>
      <c r="R32"/>
      <c r="S32"/>
      <c r="T32"/>
      <c r="U32"/>
      <c r="V32"/>
      <c r="W32"/>
      <c r="X32"/>
      <c r="Y32"/>
      <c r="Z32"/>
    </row>
    <row r="33" spans="1:26" x14ac:dyDescent="0.2">
      <c r="A33" s="10" t="s">
        <v>20</v>
      </c>
      <c r="B33" s="10">
        <v>9</v>
      </c>
      <c r="C33" s="10">
        <v>5922</v>
      </c>
      <c r="D33" s="10">
        <v>23688</v>
      </c>
      <c r="E33" s="10">
        <v>-0.78144741058</v>
      </c>
      <c r="F33" s="10">
        <v>1.4809923171999999</v>
      </c>
      <c r="G33" s="10">
        <v>2.2624397277799999</v>
      </c>
      <c r="H33" s="2">
        <v>6.8176762269999996E-2</v>
      </c>
      <c r="I33" s="2">
        <v>0.27923466046000001</v>
      </c>
      <c r="J33" s="10">
        <v>403.742786169</v>
      </c>
      <c r="K33" s="10">
        <f t="shared" si="0"/>
        <v>1614.9711446517599</v>
      </c>
      <c r="L33" s="10">
        <v>2012</v>
      </c>
      <c r="M33" s="10"/>
      <c r="O33"/>
      <c r="P33"/>
      <c r="Q33"/>
      <c r="R33"/>
      <c r="S33"/>
      <c r="T33"/>
      <c r="U33"/>
      <c r="V33"/>
      <c r="W33"/>
      <c r="X33"/>
      <c r="Y33"/>
      <c r="Z33"/>
    </row>
    <row r="34" spans="1:26" x14ac:dyDescent="0.2">
      <c r="A34" s="10" t="s">
        <v>21</v>
      </c>
      <c r="B34" s="10">
        <v>10</v>
      </c>
      <c r="C34" s="10">
        <v>881</v>
      </c>
      <c r="D34" s="10">
        <v>3524</v>
      </c>
      <c r="E34" s="10">
        <v>-0.82476711273000003</v>
      </c>
      <c r="F34" s="10">
        <v>0.51628398895000005</v>
      </c>
      <c r="G34" s="10">
        <v>1.34105110168</v>
      </c>
      <c r="H34" s="2">
        <v>-3.7698559E-2</v>
      </c>
      <c r="I34" s="2">
        <v>0.12874300558999999</v>
      </c>
      <c r="J34" s="10">
        <v>-33.2124304771</v>
      </c>
      <c r="K34" s="10">
        <f t="shared" si="0"/>
        <v>-132.84972191599999</v>
      </c>
      <c r="L34" s="10">
        <v>2012</v>
      </c>
      <c r="M34" s="10"/>
      <c r="O34"/>
      <c r="P34"/>
      <c r="Q34"/>
      <c r="R34"/>
      <c r="S34"/>
      <c r="T34"/>
      <c r="U34"/>
      <c r="V34"/>
      <c r="W34"/>
      <c r="X34"/>
      <c r="Y34"/>
      <c r="Z34"/>
    </row>
    <row r="35" spans="1:26" x14ac:dyDescent="0.2">
      <c r="A35" s="10" t="s">
        <v>22</v>
      </c>
      <c r="B35" s="10">
        <v>11</v>
      </c>
      <c r="C35" s="10">
        <v>57586</v>
      </c>
      <c r="D35" s="10">
        <v>230344</v>
      </c>
      <c r="E35" s="10">
        <v>-3.4168944358800002</v>
      </c>
      <c r="F35" s="10">
        <v>8.2769985198999994</v>
      </c>
      <c r="G35" s="10">
        <v>11.693892955800001</v>
      </c>
      <c r="H35" s="2">
        <v>0.41028670304999998</v>
      </c>
      <c r="I35" s="2">
        <v>1.07141168304</v>
      </c>
      <c r="J35" s="10">
        <v>23626.770081800001</v>
      </c>
      <c r="K35" s="10">
        <f t="shared" si="0"/>
        <v>94507.080327349191</v>
      </c>
      <c r="L35" s="10">
        <v>2012</v>
      </c>
      <c r="M35" s="10"/>
    </row>
    <row r="36" spans="1:26" x14ac:dyDescent="0.2">
      <c r="A36" s="10" t="s">
        <v>23</v>
      </c>
      <c r="B36" s="10">
        <v>12</v>
      </c>
      <c r="C36" s="10">
        <v>2265</v>
      </c>
      <c r="D36" s="10">
        <v>9060</v>
      </c>
      <c r="E36" s="10">
        <v>-0.53690099715999995</v>
      </c>
      <c r="F36" s="10">
        <v>1.1003198623699999</v>
      </c>
      <c r="G36" s="10">
        <v>1.63722085953</v>
      </c>
      <c r="H36" s="2">
        <v>-3.7868863439999997E-2</v>
      </c>
      <c r="I36" s="2">
        <v>0.12783556116</v>
      </c>
      <c r="J36" s="10">
        <v>-85.772975683200002</v>
      </c>
      <c r="K36" s="10">
        <f t="shared" si="0"/>
        <v>-343.09190276639998</v>
      </c>
      <c r="L36" s="10">
        <v>2012</v>
      </c>
      <c r="M36" s="10"/>
    </row>
    <row r="37" spans="1:26" x14ac:dyDescent="0.2">
      <c r="A37" s="10" t="s">
        <v>24</v>
      </c>
      <c r="B37" s="10">
        <v>13</v>
      </c>
      <c r="C37" s="10">
        <v>1792</v>
      </c>
      <c r="D37" s="10">
        <v>7168</v>
      </c>
      <c r="E37" s="10">
        <v>-0.41020393372000002</v>
      </c>
      <c r="F37" s="10">
        <v>0.30944347381999998</v>
      </c>
      <c r="G37" s="10">
        <v>0.71964740753000001</v>
      </c>
      <c r="H37" s="2">
        <v>-6.1339695139999997E-2</v>
      </c>
      <c r="I37" s="2">
        <v>7.7682996549999994E-2</v>
      </c>
      <c r="J37" s="10">
        <v>-109.92073369000001</v>
      </c>
      <c r="K37" s="10">
        <f t="shared" si="0"/>
        <v>-439.68293476352</v>
      </c>
      <c r="L37" s="10">
        <v>2012</v>
      </c>
      <c r="M37" s="10"/>
      <c r="O37" s="3" t="s">
        <v>47</v>
      </c>
      <c r="P37" s="6" t="s">
        <v>46</v>
      </c>
    </row>
    <row r="38" spans="1:26" x14ac:dyDescent="0.2">
      <c r="A38" s="10" t="s">
        <v>24</v>
      </c>
      <c r="B38" s="10">
        <v>14</v>
      </c>
      <c r="C38" s="10">
        <v>7250</v>
      </c>
      <c r="D38" s="10">
        <v>29000</v>
      </c>
      <c r="E38" s="10">
        <v>-0.37765693665</v>
      </c>
      <c r="F38" s="10">
        <v>0.21263933182</v>
      </c>
      <c r="G38" s="10">
        <v>0.59029626846000005</v>
      </c>
      <c r="H38" s="2">
        <v>-6.5337202240000003E-2</v>
      </c>
      <c r="I38" s="2">
        <v>5.7418759569999998E-2</v>
      </c>
      <c r="J38" s="10">
        <v>-473.69471621500003</v>
      </c>
      <c r="K38" s="10">
        <f t="shared" si="0"/>
        <v>-1894.7788649600002</v>
      </c>
      <c r="L38" s="10">
        <v>2012</v>
      </c>
      <c r="M38" s="10"/>
      <c r="O38" s="3" t="s">
        <v>44</v>
      </c>
      <c r="P38" s="10">
        <v>2011</v>
      </c>
      <c r="Q38" s="10">
        <v>2012</v>
      </c>
      <c r="R38" s="10">
        <v>2013</v>
      </c>
      <c r="S38" s="10">
        <v>2014</v>
      </c>
      <c r="T38" s="10">
        <v>2015</v>
      </c>
      <c r="U38" s="10">
        <v>2016</v>
      </c>
      <c r="V38" s="10">
        <v>2017</v>
      </c>
      <c r="W38" s="10">
        <v>2018</v>
      </c>
      <c r="X38" s="10">
        <v>2019</v>
      </c>
      <c r="Y38" s="10">
        <v>2020</v>
      </c>
      <c r="Z38" s="10" t="s">
        <v>45</v>
      </c>
    </row>
    <row r="39" spans="1:26" x14ac:dyDescent="0.2">
      <c r="A39" s="10" t="s">
        <v>26</v>
      </c>
      <c r="B39" s="10">
        <v>15</v>
      </c>
      <c r="C39" s="10">
        <v>895</v>
      </c>
      <c r="D39" s="10">
        <v>3580</v>
      </c>
      <c r="E39" s="10">
        <v>-0.69487524033000003</v>
      </c>
      <c r="F39" s="10">
        <v>0.53054809570000006</v>
      </c>
      <c r="G39" s="10">
        <v>1.22542333603</v>
      </c>
      <c r="H39" s="2">
        <v>-6.92980995E-3</v>
      </c>
      <c r="I39" s="2">
        <v>0.13076474234999999</v>
      </c>
      <c r="J39" s="10">
        <v>-6.2021799087499998</v>
      </c>
      <c r="K39" s="10">
        <f t="shared" si="0"/>
        <v>-24.808719621000002</v>
      </c>
      <c r="L39" s="10">
        <v>2012</v>
      </c>
      <c r="M39" s="10"/>
      <c r="O39" s="4" t="s">
        <v>13</v>
      </c>
      <c r="P39" s="10">
        <v>2343</v>
      </c>
      <c r="Q39" s="10">
        <v>5784</v>
      </c>
      <c r="R39" s="10">
        <v>1756</v>
      </c>
      <c r="S39" s="10">
        <v>12924</v>
      </c>
      <c r="T39" s="10">
        <v>17836</v>
      </c>
      <c r="U39" s="10">
        <v>2820</v>
      </c>
      <c r="V39" s="10">
        <v>2296</v>
      </c>
      <c r="W39" s="10">
        <v>4384</v>
      </c>
      <c r="X39" s="10">
        <v>5416</v>
      </c>
      <c r="Y39" s="10"/>
      <c r="Z39" s="10">
        <v>55559</v>
      </c>
    </row>
    <row r="40" spans="1:26" x14ac:dyDescent="0.2">
      <c r="A40" s="10" t="s">
        <v>37</v>
      </c>
      <c r="B40" s="10">
        <v>16</v>
      </c>
      <c r="C40" s="10">
        <v>5034</v>
      </c>
      <c r="D40" s="10">
        <v>20136</v>
      </c>
      <c r="E40" s="10">
        <v>-0.17270755768000001</v>
      </c>
      <c r="F40" s="10">
        <v>0.77029037475999995</v>
      </c>
      <c r="G40" s="10">
        <v>0.94299793242999996</v>
      </c>
      <c r="H40" s="2">
        <v>0.21619356896</v>
      </c>
      <c r="I40" s="2">
        <v>0.13381590295000001</v>
      </c>
      <c r="J40" s="10">
        <v>1088.31842613</v>
      </c>
      <c r="K40" s="10">
        <f t="shared" si="0"/>
        <v>4353.2737045785598</v>
      </c>
      <c r="L40" s="10">
        <v>2012</v>
      </c>
      <c r="M40" s="10"/>
      <c r="O40" s="4" t="s">
        <v>14</v>
      </c>
      <c r="P40" s="10">
        <v>68126</v>
      </c>
      <c r="Q40" s="10">
        <v>16536</v>
      </c>
      <c r="R40" s="10">
        <v>70588</v>
      </c>
      <c r="S40" s="10">
        <v>43220</v>
      </c>
      <c r="T40" s="10">
        <v>68020</v>
      </c>
      <c r="U40" s="10">
        <v>61928</v>
      </c>
      <c r="V40" s="10">
        <v>5212</v>
      </c>
      <c r="W40" s="10">
        <v>48916</v>
      </c>
      <c r="X40" s="10">
        <v>23240</v>
      </c>
      <c r="Y40" s="10">
        <v>3632</v>
      </c>
      <c r="Z40" s="10">
        <v>409418</v>
      </c>
    </row>
    <row r="41" spans="1:26" x14ac:dyDescent="0.2">
      <c r="A41" s="10" t="s">
        <v>23</v>
      </c>
      <c r="B41" s="10">
        <v>17</v>
      </c>
      <c r="C41" s="10">
        <v>711</v>
      </c>
      <c r="D41" s="10">
        <v>2844</v>
      </c>
      <c r="E41" s="10">
        <v>-0.32618522643999998</v>
      </c>
      <c r="F41" s="10">
        <v>0.25474786758000001</v>
      </c>
      <c r="G41" s="10">
        <v>0.58093309403000004</v>
      </c>
      <c r="H41" s="2">
        <v>-5.1485252109999997E-2</v>
      </c>
      <c r="I41" s="2">
        <v>6.2182445029999998E-2</v>
      </c>
      <c r="J41" s="10">
        <v>-36.606014251700003</v>
      </c>
      <c r="K41" s="10">
        <f t="shared" si="0"/>
        <v>-146.42405700083998</v>
      </c>
      <c r="L41" s="10">
        <v>2012</v>
      </c>
      <c r="M41" s="10"/>
      <c r="O41" s="4" t="s">
        <v>15</v>
      </c>
      <c r="P41" s="10">
        <v>43682</v>
      </c>
      <c r="Q41" s="10">
        <v>81452</v>
      </c>
      <c r="R41" s="10">
        <v>75532</v>
      </c>
      <c r="S41" s="10">
        <v>50748</v>
      </c>
      <c r="T41" s="10">
        <v>67604</v>
      </c>
      <c r="U41" s="10">
        <v>132836</v>
      </c>
      <c r="V41" s="10">
        <v>71192</v>
      </c>
      <c r="W41" s="10">
        <v>83508</v>
      </c>
      <c r="X41" s="10">
        <v>63744</v>
      </c>
      <c r="Y41" s="10">
        <v>79376</v>
      </c>
      <c r="Z41" s="10">
        <v>749674</v>
      </c>
    </row>
    <row r="42" spans="1:26" x14ac:dyDescent="0.2">
      <c r="A42" s="10" t="s">
        <v>28</v>
      </c>
      <c r="B42" s="10">
        <v>18</v>
      </c>
      <c r="C42" s="10">
        <v>6568</v>
      </c>
      <c r="D42" s="10">
        <v>26272</v>
      </c>
      <c r="E42" s="10">
        <v>-0.74606800079000002</v>
      </c>
      <c r="F42" s="10">
        <v>0.84976577759000005</v>
      </c>
      <c r="G42" s="10">
        <v>1.5958337783800001</v>
      </c>
      <c r="H42" s="2">
        <v>-5.049787344E-2</v>
      </c>
      <c r="I42" s="2">
        <v>9.3107769699999995E-2</v>
      </c>
      <c r="J42" s="10">
        <v>-331.67003274000001</v>
      </c>
      <c r="K42" s="10">
        <f t="shared" si="0"/>
        <v>-1326.68013101568</v>
      </c>
      <c r="L42" s="10">
        <v>2012</v>
      </c>
      <c r="M42" s="10"/>
      <c r="O42" s="4" t="s">
        <v>16</v>
      </c>
      <c r="P42" s="10">
        <v>71841</v>
      </c>
      <c r="Q42" s="10">
        <v>40412</v>
      </c>
      <c r="R42" s="10">
        <v>48268</v>
      </c>
      <c r="S42" s="10">
        <v>37920</v>
      </c>
      <c r="T42" s="10">
        <v>21872</v>
      </c>
      <c r="U42" s="10">
        <v>66124</v>
      </c>
      <c r="V42" s="10">
        <v>67628</v>
      </c>
      <c r="W42" s="10">
        <v>104228</v>
      </c>
      <c r="X42" s="10">
        <v>110192</v>
      </c>
      <c r="Y42" s="10">
        <v>47940</v>
      </c>
      <c r="Z42" s="10">
        <v>616425</v>
      </c>
    </row>
    <row r="43" spans="1:26" x14ac:dyDescent="0.2">
      <c r="A43" s="10" t="s">
        <v>29</v>
      </c>
      <c r="B43" s="10">
        <v>19</v>
      </c>
      <c r="C43" s="10">
        <v>1060</v>
      </c>
      <c r="D43" s="10">
        <v>4240</v>
      </c>
      <c r="E43" s="10">
        <v>-0.44710922241000001</v>
      </c>
      <c r="F43" s="10">
        <v>0.78106594086000003</v>
      </c>
      <c r="G43" s="10">
        <v>1.22817516327</v>
      </c>
      <c r="H43" s="2">
        <v>-3.9003342500000003E-2</v>
      </c>
      <c r="I43" s="2">
        <v>0.12490598662999999</v>
      </c>
      <c r="J43" s="10">
        <v>-41.343543052699999</v>
      </c>
      <c r="K43" s="10">
        <f t="shared" si="0"/>
        <v>-165.3741722</v>
      </c>
      <c r="L43" s="10">
        <v>2012</v>
      </c>
      <c r="M43" s="10"/>
      <c r="O43" s="4" t="s">
        <v>17</v>
      </c>
      <c r="P43" s="10">
        <v>28600</v>
      </c>
      <c r="Q43" s="10">
        <v>69668</v>
      </c>
      <c r="R43" s="10">
        <v>74316</v>
      </c>
      <c r="S43" s="10">
        <v>108996</v>
      </c>
      <c r="T43" s="10">
        <v>103136</v>
      </c>
      <c r="U43" s="10">
        <v>76572</v>
      </c>
      <c r="V43" s="10">
        <v>62572</v>
      </c>
      <c r="W43" s="10">
        <v>70372</v>
      </c>
      <c r="X43" s="10">
        <v>66116</v>
      </c>
      <c r="Y43" s="10">
        <v>115540</v>
      </c>
      <c r="Z43" s="10">
        <v>775888</v>
      </c>
    </row>
    <row r="44" spans="1:26" x14ac:dyDescent="0.2">
      <c r="A44" s="10" t="s">
        <v>29</v>
      </c>
      <c r="B44" s="10">
        <v>20</v>
      </c>
      <c r="C44" s="10">
        <v>1163</v>
      </c>
      <c r="D44" s="10">
        <v>4652</v>
      </c>
      <c r="E44" s="10">
        <v>-0.33374881744000001</v>
      </c>
      <c r="F44" s="10">
        <v>8.2863807679999998E-2</v>
      </c>
      <c r="G44" s="10">
        <v>0.41661262512000002</v>
      </c>
      <c r="H44" s="2">
        <v>-9.3442532280000004E-2</v>
      </c>
      <c r="I44" s="2">
        <v>5.3766304450000003E-2</v>
      </c>
      <c r="J44" s="10">
        <v>-108.673665047</v>
      </c>
      <c r="K44" s="10">
        <f t="shared" si="0"/>
        <v>-434.69466016656003</v>
      </c>
      <c r="L44" s="10">
        <v>2012</v>
      </c>
      <c r="M44" s="10"/>
      <c r="O44" s="4" t="s">
        <v>18</v>
      </c>
      <c r="P44" s="10">
        <v>402</v>
      </c>
      <c r="Q44" s="10">
        <v>364</v>
      </c>
      <c r="R44" s="10">
        <v>476</v>
      </c>
      <c r="S44" s="10">
        <v>496</v>
      </c>
      <c r="T44" s="10">
        <v>2224</v>
      </c>
      <c r="U44" s="10">
        <v>2840</v>
      </c>
      <c r="V44" s="10">
        <v>4344</v>
      </c>
      <c r="W44" s="10">
        <v>3476</v>
      </c>
      <c r="X44" s="10">
        <v>4320</v>
      </c>
      <c r="Y44" s="10">
        <v>3768</v>
      </c>
      <c r="Z44" s="10">
        <v>22710</v>
      </c>
    </row>
    <row r="45" spans="1:26" x14ac:dyDescent="0.2">
      <c r="A45" s="10" t="s">
        <v>31</v>
      </c>
      <c r="B45" s="10">
        <v>21</v>
      </c>
      <c r="C45" s="10">
        <v>447</v>
      </c>
      <c r="D45" s="10">
        <v>1788</v>
      </c>
      <c r="E45" s="10">
        <v>-0.52273464202999997</v>
      </c>
      <c r="F45" s="10">
        <v>0.39424324036000002</v>
      </c>
      <c r="G45" s="10">
        <v>0.91697788239</v>
      </c>
      <c r="H45" s="2">
        <v>-7.1596720600000004E-3</v>
      </c>
      <c r="I45" s="2">
        <v>0.14959933084999999</v>
      </c>
      <c r="J45" s="10">
        <v>-3.2003734111800002</v>
      </c>
      <c r="K45" s="10">
        <f t="shared" si="0"/>
        <v>-12.801493643280001</v>
      </c>
      <c r="L45" s="10">
        <v>2012</v>
      </c>
      <c r="M45" s="10"/>
      <c r="O45" s="4" t="s">
        <v>19</v>
      </c>
      <c r="P45" s="10">
        <v>30160</v>
      </c>
      <c r="Q45" s="10">
        <v>49040</v>
      </c>
      <c r="R45" s="10">
        <v>40152</v>
      </c>
      <c r="S45" s="10">
        <v>43676</v>
      </c>
      <c r="T45" s="10">
        <v>69628</v>
      </c>
      <c r="U45" s="10">
        <v>31904</v>
      </c>
      <c r="V45" s="10">
        <v>20576</v>
      </c>
      <c r="W45" s="10">
        <v>17676</v>
      </c>
      <c r="X45" s="10">
        <v>21784</v>
      </c>
      <c r="Y45" s="10">
        <v>13116</v>
      </c>
      <c r="Z45" s="10">
        <v>337712</v>
      </c>
    </row>
    <row r="46" spans="1:26" x14ac:dyDescent="0.2">
      <c r="A46" s="10" t="s">
        <v>28</v>
      </c>
      <c r="B46" s="10">
        <v>22</v>
      </c>
      <c r="C46" s="10">
        <v>3379</v>
      </c>
      <c r="D46" s="10">
        <v>13516</v>
      </c>
      <c r="E46" s="10">
        <v>-0.36525058746</v>
      </c>
      <c r="F46" s="10">
        <v>0.19228076934999999</v>
      </c>
      <c r="G46" s="10">
        <v>0.55753135680999999</v>
      </c>
      <c r="H46" s="2">
        <v>-6.4927480740000001E-2</v>
      </c>
      <c r="I46" s="2">
        <v>6.641340925E-2</v>
      </c>
      <c r="J46" s="10">
        <v>-219.389957428</v>
      </c>
      <c r="K46" s="10">
        <f t="shared" si="0"/>
        <v>-877.55982968184003</v>
      </c>
      <c r="L46" s="10">
        <v>2012</v>
      </c>
      <c r="M46" s="10"/>
      <c r="O46" s="4" t="s">
        <v>36</v>
      </c>
      <c r="P46" s="10"/>
      <c r="Q46" s="10">
        <v>10180</v>
      </c>
      <c r="R46" s="10">
        <v>2460</v>
      </c>
      <c r="S46" s="10">
        <v>2500</v>
      </c>
      <c r="T46" s="10">
        <v>2120</v>
      </c>
      <c r="U46" s="10">
        <v>3400</v>
      </c>
      <c r="V46" s="10">
        <v>2776</v>
      </c>
      <c r="W46" s="10">
        <v>2288</v>
      </c>
      <c r="X46" s="10">
        <v>1508</v>
      </c>
      <c r="Y46" s="10">
        <v>208</v>
      </c>
      <c r="Z46" s="10">
        <v>27440</v>
      </c>
    </row>
    <row r="47" spans="1:26" x14ac:dyDescent="0.2">
      <c r="A47" s="10" t="s">
        <v>33</v>
      </c>
      <c r="B47" s="10">
        <v>23</v>
      </c>
      <c r="C47" s="10">
        <v>211745</v>
      </c>
      <c r="D47" s="10">
        <v>846980</v>
      </c>
      <c r="E47" s="10">
        <v>-1.61361777782</v>
      </c>
      <c r="F47" s="10">
        <v>1.8804469108599999</v>
      </c>
      <c r="G47" s="10">
        <v>3.49406468868</v>
      </c>
      <c r="H47" s="2">
        <v>-1.9541910169999999E-2</v>
      </c>
      <c r="I47" s="2">
        <v>0.14321273969000001</v>
      </c>
      <c r="J47" s="10">
        <v>-4137.9017684500004</v>
      </c>
      <c r="K47" s="10">
        <f t="shared" si="0"/>
        <v>-16551.6070757866</v>
      </c>
      <c r="L47" s="10">
        <v>2012</v>
      </c>
      <c r="M47" s="10"/>
      <c r="O47" s="4" t="s">
        <v>20</v>
      </c>
      <c r="P47" s="10">
        <v>16263</v>
      </c>
      <c r="Q47" s="10">
        <v>23688</v>
      </c>
      <c r="R47" s="10">
        <v>22200</v>
      </c>
      <c r="S47" s="10">
        <v>63920</v>
      </c>
      <c r="T47" s="10">
        <v>34300</v>
      </c>
      <c r="U47" s="10">
        <v>7088</v>
      </c>
      <c r="V47" s="10">
        <v>4252</v>
      </c>
      <c r="W47" s="10">
        <v>1556</v>
      </c>
      <c r="X47" s="10">
        <v>2480</v>
      </c>
      <c r="Y47" s="10">
        <v>576</v>
      </c>
      <c r="Z47" s="10">
        <v>176323</v>
      </c>
    </row>
    <row r="48" spans="1:26" x14ac:dyDescent="0.2">
      <c r="A48" s="10" t="s">
        <v>33</v>
      </c>
      <c r="B48" s="10">
        <v>24</v>
      </c>
      <c r="C48" s="10">
        <v>189</v>
      </c>
      <c r="D48" s="10">
        <v>756</v>
      </c>
      <c r="E48" s="10">
        <v>-0.42999744415000002</v>
      </c>
      <c r="F48" s="10">
        <v>7.9817771910000002E-2</v>
      </c>
      <c r="G48" s="10">
        <v>0.50981521606000002</v>
      </c>
      <c r="H48" s="2">
        <v>-7.8079385099999996E-2</v>
      </c>
      <c r="I48" s="2">
        <v>8.1968235249999993E-2</v>
      </c>
      <c r="J48" s="10">
        <v>-14.7570037842</v>
      </c>
      <c r="K48" s="10">
        <f t="shared" si="0"/>
        <v>-59.028015135599993</v>
      </c>
      <c r="L48" s="10">
        <v>2012</v>
      </c>
      <c r="M48" s="10"/>
      <c r="O48" s="4" t="s">
        <v>21</v>
      </c>
      <c r="P48" s="10">
        <v>2940</v>
      </c>
      <c r="Q48" s="10">
        <v>3524</v>
      </c>
      <c r="R48" s="10">
        <v>2128</v>
      </c>
      <c r="S48" s="10">
        <v>4620</v>
      </c>
      <c r="T48" s="10">
        <v>696</v>
      </c>
      <c r="U48" s="10">
        <v>972</v>
      </c>
      <c r="V48" s="10">
        <v>612</v>
      </c>
      <c r="W48" s="10">
        <v>144</v>
      </c>
      <c r="X48" s="10">
        <v>144</v>
      </c>
      <c r="Y48" s="10">
        <v>144</v>
      </c>
      <c r="Z48" s="10">
        <v>15924</v>
      </c>
    </row>
    <row r="49" spans="1:26" x14ac:dyDescent="0.2">
      <c r="A49" s="10" t="s">
        <v>33</v>
      </c>
      <c r="B49" s="10">
        <v>25</v>
      </c>
      <c r="C49" s="10">
        <v>426</v>
      </c>
      <c r="D49" s="10">
        <v>1704</v>
      </c>
      <c r="E49" s="10">
        <v>-0.66320562363000002</v>
      </c>
      <c r="F49" s="10">
        <v>0.45330524444999998</v>
      </c>
      <c r="G49" s="10">
        <v>1.11651086807</v>
      </c>
      <c r="H49" s="2">
        <v>3.886057457E-2</v>
      </c>
      <c r="I49" s="2">
        <v>0.17190135291</v>
      </c>
      <c r="J49" s="10">
        <v>16.554604768800001</v>
      </c>
      <c r="K49" s="10">
        <f t="shared" si="0"/>
        <v>66.218419067279996</v>
      </c>
      <c r="L49" s="10">
        <v>2012</v>
      </c>
      <c r="M49" s="10"/>
      <c r="O49" s="4" t="s">
        <v>22</v>
      </c>
      <c r="P49" s="10">
        <v>360907</v>
      </c>
      <c r="Q49" s="10">
        <v>230344</v>
      </c>
      <c r="R49" s="10">
        <v>169560</v>
      </c>
      <c r="S49" s="10">
        <v>169456</v>
      </c>
      <c r="T49" s="10">
        <v>62324</v>
      </c>
      <c r="U49" s="10">
        <v>20152</v>
      </c>
      <c r="V49" s="10">
        <v>18936</v>
      </c>
      <c r="W49" s="10">
        <v>6324</v>
      </c>
      <c r="X49" s="10">
        <v>5964</v>
      </c>
      <c r="Y49" s="10">
        <v>5928</v>
      </c>
      <c r="Z49" s="10">
        <v>1049895</v>
      </c>
    </row>
    <row r="50" spans="1:26" x14ac:dyDescent="0.2">
      <c r="A50" s="10" t="s">
        <v>35</v>
      </c>
      <c r="B50" s="10">
        <v>27</v>
      </c>
      <c r="C50" s="10">
        <v>21386</v>
      </c>
      <c r="D50" s="10">
        <v>85544</v>
      </c>
      <c r="E50" s="10">
        <v>-2.5803546905500001</v>
      </c>
      <c r="F50" s="10">
        <v>8.2749691009500008</v>
      </c>
      <c r="G50" s="10">
        <v>10.8553237915</v>
      </c>
      <c r="H50" s="2">
        <v>0.14417715649000001</v>
      </c>
      <c r="I50" s="2">
        <v>0.71205633955000003</v>
      </c>
      <c r="J50" s="10">
        <v>3083.3726687399999</v>
      </c>
      <c r="K50" s="10">
        <f t="shared" si="0"/>
        <v>12333.490674780562</v>
      </c>
      <c r="L50" s="10">
        <v>2012</v>
      </c>
      <c r="M50" s="10"/>
      <c r="O50" s="4" t="s">
        <v>23</v>
      </c>
      <c r="P50" s="10">
        <v>9401</v>
      </c>
      <c r="Q50" s="10">
        <v>11904</v>
      </c>
      <c r="R50" s="10">
        <v>12512</v>
      </c>
      <c r="S50" s="10">
        <v>33432</v>
      </c>
      <c r="T50" s="10">
        <v>36584</v>
      </c>
      <c r="U50" s="10">
        <v>10436</v>
      </c>
      <c r="V50" s="10">
        <v>9544</v>
      </c>
      <c r="W50" s="10">
        <v>3168</v>
      </c>
      <c r="X50" s="10">
        <v>2032</v>
      </c>
      <c r="Y50" s="10">
        <v>6048</v>
      </c>
      <c r="Z50" s="10">
        <v>135061</v>
      </c>
    </row>
    <row r="51" spans="1:26" x14ac:dyDescent="0.2">
      <c r="A51" s="10" t="s">
        <v>13</v>
      </c>
      <c r="B51" s="10">
        <v>1</v>
      </c>
      <c r="C51" s="10">
        <v>439</v>
      </c>
      <c r="D51" s="10">
        <v>1756</v>
      </c>
      <c r="E51" s="10">
        <v>-0.39185237885000002</v>
      </c>
      <c r="F51" s="10">
        <v>0.85057497024999995</v>
      </c>
      <c r="G51" s="10">
        <v>1.24242734909</v>
      </c>
      <c r="H51" s="2">
        <v>9.9038313619999999E-2</v>
      </c>
      <c r="I51" s="2">
        <v>0.2001230188</v>
      </c>
      <c r="J51" s="10">
        <v>43.477819681200003</v>
      </c>
      <c r="K51" s="10">
        <f t="shared" si="0"/>
        <v>173.91127871672001</v>
      </c>
      <c r="L51" s="10">
        <v>2013</v>
      </c>
      <c r="M51" s="10"/>
      <c r="O51" s="4" t="s">
        <v>24</v>
      </c>
      <c r="P51" s="10">
        <v>36671</v>
      </c>
      <c r="Q51" s="10">
        <v>36168</v>
      </c>
      <c r="R51" s="10">
        <v>10748</v>
      </c>
      <c r="S51" s="10">
        <v>9456</v>
      </c>
      <c r="T51" s="10">
        <v>8444</v>
      </c>
      <c r="U51" s="10">
        <v>29400</v>
      </c>
      <c r="V51" s="10">
        <v>37436</v>
      </c>
      <c r="W51" s="10">
        <v>22464</v>
      </c>
      <c r="X51" s="10">
        <v>44388</v>
      </c>
      <c r="Y51" s="10">
        <v>36440</v>
      </c>
      <c r="Z51" s="10">
        <v>271615</v>
      </c>
    </row>
    <row r="52" spans="1:26" x14ac:dyDescent="0.2">
      <c r="A52" s="10" t="s">
        <v>14</v>
      </c>
      <c r="B52" s="10">
        <v>2</v>
      </c>
      <c r="C52" s="10">
        <v>17647</v>
      </c>
      <c r="D52" s="10">
        <v>70588</v>
      </c>
      <c r="E52" s="10">
        <v>-1.52127170563</v>
      </c>
      <c r="F52" s="10">
        <v>1.4678092002900001</v>
      </c>
      <c r="G52" s="10">
        <v>2.9890809059099999</v>
      </c>
      <c r="H52" s="2">
        <v>0.23869587457999999</v>
      </c>
      <c r="I52" s="2">
        <v>0.33881567797000001</v>
      </c>
      <c r="J52" s="10">
        <v>4212.2660987400004</v>
      </c>
      <c r="K52" s="10">
        <f t="shared" si="0"/>
        <v>16849.064394853041</v>
      </c>
      <c r="L52" s="10">
        <v>2013</v>
      </c>
      <c r="M52" s="10"/>
      <c r="O52" s="4" t="s">
        <v>26</v>
      </c>
      <c r="P52" s="10">
        <v>3080</v>
      </c>
      <c r="Q52" s="10">
        <v>3580</v>
      </c>
      <c r="R52" s="10"/>
      <c r="S52" s="10"/>
      <c r="T52" s="10"/>
      <c r="U52" s="10"/>
      <c r="V52" s="10"/>
      <c r="W52" s="10"/>
      <c r="X52" s="10"/>
      <c r="Y52" s="10">
        <v>80</v>
      </c>
      <c r="Z52" s="10">
        <v>6740</v>
      </c>
    </row>
    <row r="53" spans="1:26" x14ac:dyDescent="0.2">
      <c r="A53" s="10" t="s">
        <v>15</v>
      </c>
      <c r="B53" s="10">
        <v>3</v>
      </c>
      <c r="C53" s="10">
        <v>18883</v>
      </c>
      <c r="D53" s="10">
        <v>75532</v>
      </c>
      <c r="E53" s="10">
        <v>-1.5199146270799999</v>
      </c>
      <c r="F53" s="10">
        <v>1.52118301392</v>
      </c>
      <c r="G53" s="10">
        <v>3.0410976409899999</v>
      </c>
      <c r="H53" s="2">
        <v>0.20857510501000001</v>
      </c>
      <c r="I53" s="2">
        <v>0.32693239401000002</v>
      </c>
      <c r="J53" s="10">
        <v>3938.5237078700002</v>
      </c>
      <c r="K53" s="10">
        <f t="shared" si="0"/>
        <v>15754.094831615321</v>
      </c>
      <c r="L53" s="10">
        <v>2013</v>
      </c>
      <c r="M53" s="10"/>
      <c r="O53" s="4" t="s">
        <v>37</v>
      </c>
      <c r="P53" s="10"/>
      <c r="Q53" s="10">
        <v>20136</v>
      </c>
      <c r="R53" s="10">
        <v>45272</v>
      </c>
      <c r="S53" s="10">
        <v>47592</v>
      </c>
      <c r="T53" s="10">
        <v>106664</v>
      </c>
      <c r="U53" s="10">
        <v>23940</v>
      </c>
      <c r="V53" s="10">
        <v>29940</v>
      </c>
      <c r="W53" s="10">
        <v>26756</v>
      </c>
      <c r="X53" s="10">
        <v>6408</v>
      </c>
      <c r="Y53" s="10">
        <v>876</v>
      </c>
      <c r="Z53" s="10">
        <v>307584</v>
      </c>
    </row>
    <row r="54" spans="1:26" x14ac:dyDescent="0.2">
      <c r="A54" s="10" t="s">
        <v>16</v>
      </c>
      <c r="B54" s="10">
        <v>4</v>
      </c>
      <c r="C54" s="10">
        <v>12067</v>
      </c>
      <c r="D54" s="10">
        <v>48268</v>
      </c>
      <c r="E54" s="10">
        <v>-0.67710781096999995</v>
      </c>
      <c r="F54" s="10">
        <v>0.86281490325999999</v>
      </c>
      <c r="G54" s="10">
        <v>1.53992271423</v>
      </c>
      <c r="H54" s="2">
        <v>4.3893469050000002E-2</v>
      </c>
      <c r="I54" s="2">
        <v>0.13866872743</v>
      </c>
      <c r="J54" s="10">
        <v>529.66249108299996</v>
      </c>
      <c r="K54" s="10">
        <f t="shared" si="0"/>
        <v>2118.6499641054002</v>
      </c>
      <c r="L54" s="10">
        <v>2013</v>
      </c>
      <c r="M54" s="10"/>
      <c r="O54" s="4" t="s">
        <v>28</v>
      </c>
      <c r="P54" s="10">
        <v>35357</v>
      </c>
      <c r="Q54" s="10">
        <v>39788</v>
      </c>
      <c r="R54" s="10">
        <v>18056</v>
      </c>
      <c r="S54" s="10">
        <v>16236</v>
      </c>
      <c r="T54" s="10">
        <v>17332</v>
      </c>
      <c r="U54" s="10">
        <v>17996</v>
      </c>
      <c r="V54" s="10">
        <v>28700</v>
      </c>
      <c r="W54" s="10">
        <v>32520</v>
      </c>
      <c r="X54" s="10">
        <v>60296</v>
      </c>
      <c r="Y54" s="10">
        <v>61248</v>
      </c>
      <c r="Z54" s="10">
        <v>327529</v>
      </c>
    </row>
    <row r="55" spans="1:26" x14ac:dyDescent="0.2">
      <c r="A55" s="10" t="s">
        <v>17</v>
      </c>
      <c r="B55" s="10">
        <v>5</v>
      </c>
      <c r="C55" s="10">
        <v>18579</v>
      </c>
      <c r="D55" s="10">
        <v>74316</v>
      </c>
      <c r="E55" s="10">
        <v>-0.71410942077999995</v>
      </c>
      <c r="F55" s="10">
        <v>1.01011514664</v>
      </c>
      <c r="G55" s="10">
        <v>1.7242245674100001</v>
      </c>
      <c r="H55" s="2">
        <v>3.0399416830000001E-2</v>
      </c>
      <c r="I55" s="2">
        <v>0.12844905387</v>
      </c>
      <c r="J55" s="10">
        <v>564.79076528500002</v>
      </c>
      <c r="K55" s="10">
        <f t="shared" si="0"/>
        <v>2259.1630611382802</v>
      </c>
      <c r="L55" s="10">
        <v>2013</v>
      </c>
      <c r="M55" s="10"/>
      <c r="O55" s="4" t="s">
        <v>29</v>
      </c>
      <c r="P55" s="10">
        <v>14435</v>
      </c>
      <c r="Q55" s="10">
        <v>8892</v>
      </c>
      <c r="R55" s="10">
        <v>39624</v>
      </c>
      <c r="S55" s="10">
        <v>35480</v>
      </c>
      <c r="T55" s="10">
        <v>54688</v>
      </c>
      <c r="U55" s="10">
        <v>63036</v>
      </c>
      <c r="V55" s="10">
        <v>76208</v>
      </c>
      <c r="W55" s="10">
        <v>60216</v>
      </c>
      <c r="X55" s="10">
        <v>91632</v>
      </c>
      <c r="Y55" s="10">
        <v>46600</v>
      </c>
      <c r="Z55" s="10">
        <v>490811</v>
      </c>
    </row>
    <row r="56" spans="1:26" x14ac:dyDescent="0.2">
      <c r="A56" s="10" t="s">
        <v>18</v>
      </c>
      <c r="B56" s="10">
        <v>6</v>
      </c>
      <c r="C56" s="10">
        <v>119</v>
      </c>
      <c r="D56" s="10">
        <v>476</v>
      </c>
      <c r="E56" s="10">
        <v>-0.61702156067000002</v>
      </c>
      <c r="F56" s="10">
        <v>0.32084846497000002</v>
      </c>
      <c r="G56" s="10">
        <v>0.93787002563999999</v>
      </c>
      <c r="H56" s="2">
        <v>-9.7468312050000006E-2</v>
      </c>
      <c r="I56" s="2">
        <v>0.14444176845000001</v>
      </c>
      <c r="J56" s="10">
        <v>-11.598729133599999</v>
      </c>
      <c r="K56" s="10">
        <f t="shared" si="0"/>
        <v>-46.3949165358</v>
      </c>
      <c r="L56" s="10">
        <v>2013</v>
      </c>
      <c r="M56" s="10"/>
      <c r="O56" s="4" t="s">
        <v>31</v>
      </c>
      <c r="P56" s="10">
        <v>1918</v>
      </c>
      <c r="Q56" s="10">
        <v>1788</v>
      </c>
      <c r="R56" s="10">
        <v>80</v>
      </c>
      <c r="S56" s="10"/>
      <c r="T56" s="10"/>
      <c r="U56" s="10">
        <v>124728</v>
      </c>
      <c r="V56" s="10">
        <v>50660</v>
      </c>
      <c r="W56" s="10">
        <v>27968</v>
      </c>
      <c r="X56" s="10">
        <v>47968</v>
      </c>
      <c r="Y56" s="10">
        <v>45628</v>
      </c>
      <c r="Z56" s="10">
        <v>300738</v>
      </c>
    </row>
    <row r="57" spans="1:26" x14ac:dyDescent="0.2">
      <c r="A57" s="10" t="s">
        <v>19</v>
      </c>
      <c r="B57" s="10">
        <v>7</v>
      </c>
      <c r="C57" s="10">
        <v>10038</v>
      </c>
      <c r="D57" s="10">
        <v>40152</v>
      </c>
      <c r="E57" s="10">
        <v>-1.0862078666699999</v>
      </c>
      <c r="F57" s="10">
        <v>1.37678909302</v>
      </c>
      <c r="G57" s="10">
        <v>2.4629969596899999</v>
      </c>
      <c r="H57" s="2">
        <v>2.2196083580000001E-2</v>
      </c>
      <c r="I57" s="2">
        <v>0.27043290145999999</v>
      </c>
      <c r="J57" s="10">
        <v>222.80428695699999</v>
      </c>
      <c r="K57" s="10">
        <f t="shared" si="0"/>
        <v>891.21714790416002</v>
      </c>
      <c r="L57" s="10">
        <v>2013</v>
      </c>
      <c r="M57" s="10"/>
      <c r="O57" s="4" t="s">
        <v>40</v>
      </c>
      <c r="P57" s="10"/>
      <c r="Q57" s="10"/>
      <c r="R57" s="10"/>
      <c r="S57" s="10"/>
      <c r="T57" s="10">
        <v>4104</v>
      </c>
      <c r="U57" s="10">
        <v>40088</v>
      </c>
      <c r="V57" s="10">
        <v>84000</v>
      </c>
      <c r="W57" s="10">
        <v>47064</v>
      </c>
      <c r="X57" s="10">
        <v>80212</v>
      </c>
      <c r="Y57" s="10">
        <v>97420</v>
      </c>
      <c r="Z57" s="10">
        <v>352888</v>
      </c>
    </row>
    <row r="58" spans="1:26" x14ac:dyDescent="0.2">
      <c r="A58" s="10" t="s">
        <v>36</v>
      </c>
      <c r="B58" s="10">
        <v>8</v>
      </c>
      <c r="C58" s="10">
        <v>615</v>
      </c>
      <c r="D58" s="10">
        <v>2460</v>
      </c>
      <c r="E58" s="10">
        <v>-0.57789373397999999</v>
      </c>
      <c r="F58" s="10">
        <v>0.89636373520000001</v>
      </c>
      <c r="G58" s="10">
        <v>1.4742574691799999</v>
      </c>
      <c r="H58" s="2">
        <v>0.30867056807999999</v>
      </c>
      <c r="I58" s="2">
        <v>0.19209845222999999</v>
      </c>
      <c r="J58" s="10">
        <v>189.83239936800001</v>
      </c>
      <c r="K58" s="10">
        <f t="shared" si="0"/>
        <v>759.32959747680002</v>
      </c>
      <c r="L58" s="10">
        <v>2013</v>
      </c>
      <c r="M58" s="10"/>
      <c r="O58" s="4" t="s">
        <v>33</v>
      </c>
      <c r="P58" s="10">
        <v>767173</v>
      </c>
      <c r="Q58" s="10">
        <v>849440</v>
      </c>
      <c r="R58" s="10">
        <v>881208</v>
      </c>
      <c r="S58" s="10">
        <v>841976</v>
      </c>
      <c r="T58" s="10">
        <v>857724</v>
      </c>
      <c r="U58" s="10">
        <v>819140</v>
      </c>
      <c r="V58" s="10">
        <v>957760</v>
      </c>
      <c r="W58" s="10">
        <v>948416</v>
      </c>
      <c r="X58" s="10">
        <v>871692</v>
      </c>
      <c r="Y58" s="10">
        <v>948368</v>
      </c>
      <c r="Z58" s="10">
        <v>8742897</v>
      </c>
    </row>
    <row r="59" spans="1:26" x14ac:dyDescent="0.2">
      <c r="A59" s="10" t="s">
        <v>20</v>
      </c>
      <c r="B59" s="10">
        <v>9</v>
      </c>
      <c r="C59" s="10">
        <v>5550</v>
      </c>
      <c r="D59" s="10">
        <v>22200</v>
      </c>
      <c r="E59" s="10">
        <v>-1.0510215759299999</v>
      </c>
      <c r="F59" s="10">
        <v>0.68419456481999996</v>
      </c>
      <c r="G59" s="10">
        <v>1.73521614075</v>
      </c>
      <c r="H59" s="2">
        <v>-1.9446015319999999E-2</v>
      </c>
      <c r="I59" s="2">
        <v>0.12542759114999999</v>
      </c>
      <c r="J59" s="10">
        <v>-107.925384998</v>
      </c>
      <c r="K59" s="10">
        <f t="shared" si="0"/>
        <v>-431.701540104</v>
      </c>
      <c r="L59" s="10">
        <v>2013</v>
      </c>
      <c r="M59" s="10"/>
      <c r="O59" s="4" t="s">
        <v>41</v>
      </c>
      <c r="P59" s="10"/>
      <c r="Q59" s="10"/>
      <c r="R59" s="10"/>
      <c r="S59" s="10"/>
      <c r="T59" s="10"/>
      <c r="U59" s="10"/>
      <c r="V59" s="10"/>
      <c r="W59" s="10">
        <v>88</v>
      </c>
      <c r="X59" s="10"/>
      <c r="Y59" s="10">
        <v>80</v>
      </c>
      <c r="Z59" s="10">
        <v>168</v>
      </c>
    </row>
    <row r="60" spans="1:26" x14ac:dyDescent="0.2">
      <c r="A60" s="10" t="s">
        <v>21</v>
      </c>
      <c r="B60" s="10">
        <v>10</v>
      </c>
      <c r="C60" s="10">
        <v>532</v>
      </c>
      <c r="D60" s="10">
        <v>2128</v>
      </c>
      <c r="E60" s="10">
        <v>-0.50588226317999996</v>
      </c>
      <c r="F60" s="10">
        <v>0.35820770264000001</v>
      </c>
      <c r="G60" s="10">
        <v>0.86408996581999997</v>
      </c>
      <c r="H60" s="2">
        <v>-3.0780979569999999E-2</v>
      </c>
      <c r="I60" s="2">
        <v>0.10937757275</v>
      </c>
      <c r="J60" s="10">
        <v>-16.375481128699999</v>
      </c>
      <c r="K60" s="10">
        <f t="shared" si="0"/>
        <v>-65.501924524960003</v>
      </c>
      <c r="L60" s="10">
        <v>2013</v>
      </c>
      <c r="M60" s="10"/>
      <c r="O60" s="4" t="s">
        <v>43</v>
      </c>
      <c r="P60" s="10"/>
      <c r="Q60" s="10"/>
      <c r="R60" s="10"/>
      <c r="S60" s="10"/>
      <c r="T60" s="10"/>
      <c r="U60" s="10"/>
      <c r="V60" s="10"/>
      <c r="W60" s="10"/>
      <c r="X60" s="10"/>
      <c r="Y60" s="10">
        <v>48</v>
      </c>
      <c r="Z60" s="10">
        <v>48</v>
      </c>
    </row>
    <row r="61" spans="1:26" x14ac:dyDescent="0.2">
      <c r="A61" s="10" t="s">
        <v>22</v>
      </c>
      <c r="B61" s="10">
        <v>11</v>
      </c>
      <c r="C61" s="10">
        <v>42390</v>
      </c>
      <c r="D61" s="10">
        <v>169560</v>
      </c>
      <c r="E61" s="10">
        <v>-2.31995105743</v>
      </c>
      <c r="F61" s="10">
        <v>1.1357588768</v>
      </c>
      <c r="G61" s="10">
        <v>3.4557099342300002</v>
      </c>
      <c r="H61" s="2">
        <v>6.4504855319999999E-2</v>
      </c>
      <c r="I61" s="2">
        <v>0.14146165230999999</v>
      </c>
      <c r="J61" s="10">
        <v>2734.3608169600002</v>
      </c>
      <c r="K61" s="10">
        <f t="shared" si="0"/>
        <v>10937.4432680592</v>
      </c>
      <c r="L61" s="10">
        <v>2013</v>
      </c>
      <c r="M61" s="10"/>
      <c r="O61" s="4" t="s">
        <v>42</v>
      </c>
      <c r="P61" s="10"/>
      <c r="Q61" s="10"/>
      <c r="R61" s="10"/>
      <c r="S61" s="10">
        <v>204</v>
      </c>
      <c r="T61" s="10">
        <v>100</v>
      </c>
      <c r="U61" s="10"/>
      <c r="V61" s="10"/>
      <c r="W61" s="10"/>
      <c r="X61" s="10"/>
      <c r="Y61" s="10"/>
      <c r="Z61" s="10">
        <v>304</v>
      </c>
    </row>
    <row r="62" spans="1:26" x14ac:dyDescent="0.2">
      <c r="A62" s="10" t="s">
        <v>23</v>
      </c>
      <c r="B62" s="10">
        <v>12</v>
      </c>
      <c r="C62" s="10">
        <v>3128</v>
      </c>
      <c r="D62" s="10">
        <v>12512</v>
      </c>
      <c r="E62" s="10">
        <v>-1.07999992371</v>
      </c>
      <c r="F62" s="10">
        <v>0.77321243285999997</v>
      </c>
      <c r="G62" s="10">
        <v>1.8532123565700001</v>
      </c>
      <c r="H62" s="2">
        <v>-1.264106221E-2</v>
      </c>
      <c r="I62" s="2">
        <v>0.11506659776</v>
      </c>
      <c r="J62" s="10">
        <v>-39.541242599500002</v>
      </c>
      <c r="K62" s="10">
        <f t="shared" si="0"/>
        <v>-158.16497037151998</v>
      </c>
      <c r="L62" s="10">
        <v>2013</v>
      </c>
      <c r="M62" s="10"/>
      <c r="O62" s="4" t="s">
        <v>35</v>
      </c>
      <c r="P62" s="10">
        <v>57749</v>
      </c>
      <c r="Q62" s="10">
        <v>85544</v>
      </c>
      <c r="R62" s="10">
        <v>84768</v>
      </c>
      <c r="S62" s="10">
        <v>85464</v>
      </c>
      <c r="T62" s="10">
        <v>72916</v>
      </c>
      <c r="U62" s="10">
        <v>72916</v>
      </c>
      <c r="V62" s="10">
        <v>73672</v>
      </c>
      <c r="W62" s="10">
        <v>71124</v>
      </c>
      <c r="X62" s="10">
        <v>73124</v>
      </c>
      <c r="Y62" s="10">
        <v>72436</v>
      </c>
      <c r="Z62" s="10">
        <v>749713</v>
      </c>
    </row>
    <row r="63" spans="1:26" x14ac:dyDescent="0.2">
      <c r="A63" s="10" t="s">
        <v>24</v>
      </c>
      <c r="B63" s="10">
        <v>13</v>
      </c>
      <c r="C63" s="10">
        <v>1806</v>
      </c>
      <c r="D63" s="10">
        <v>7224</v>
      </c>
      <c r="E63" s="10">
        <v>-0.98868155478999997</v>
      </c>
      <c r="F63" s="10">
        <v>0.49424123764</v>
      </c>
      <c r="G63" s="10">
        <v>1.4829227924299999</v>
      </c>
      <c r="H63" s="2">
        <v>7.1220218400000002E-3</v>
      </c>
      <c r="I63" s="2">
        <v>0.12804028238000001</v>
      </c>
      <c r="J63" s="10">
        <v>12.862371444700001</v>
      </c>
      <c r="K63" s="10">
        <f t="shared" si="0"/>
        <v>51.449485772160003</v>
      </c>
      <c r="L63" s="10">
        <v>2013</v>
      </c>
      <c r="M63" s="10"/>
      <c r="O63" s="4" t="s">
        <v>45</v>
      </c>
      <c r="P63" s="10">
        <v>1551048</v>
      </c>
      <c r="Q63" s="10">
        <v>1588232</v>
      </c>
      <c r="R63" s="10">
        <v>1599704</v>
      </c>
      <c r="S63" s="10">
        <v>1608316</v>
      </c>
      <c r="T63" s="10">
        <v>1608316</v>
      </c>
      <c r="U63" s="10">
        <v>1608316</v>
      </c>
      <c r="V63" s="10">
        <v>1608316</v>
      </c>
      <c r="W63" s="10">
        <v>1582656</v>
      </c>
      <c r="X63" s="10">
        <v>1582660</v>
      </c>
      <c r="Y63" s="10">
        <v>1585500</v>
      </c>
      <c r="Z63" s="10">
        <v>15923064</v>
      </c>
    </row>
    <row r="64" spans="1:26" x14ac:dyDescent="0.2">
      <c r="A64" s="10" t="s">
        <v>24</v>
      </c>
      <c r="B64" s="10">
        <v>14</v>
      </c>
      <c r="C64" s="10">
        <v>881</v>
      </c>
      <c r="D64" s="10">
        <v>3524</v>
      </c>
      <c r="E64" s="10">
        <v>-0.34974765778</v>
      </c>
      <c r="F64" s="10">
        <v>0.37471294402999999</v>
      </c>
      <c r="G64" s="10">
        <v>0.72446060181000005</v>
      </c>
      <c r="H64" s="2">
        <v>-1.6445935790000001E-2</v>
      </c>
      <c r="I64" s="2">
        <v>6.5091108470000006E-2</v>
      </c>
      <c r="J64" s="10">
        <v>-14.488869428599999</v>
      </c>
      <c r="K64" s="10">
        <f t="shared" si="0"/>
        <v>-57.955477723960001</v>
      </c>
      <c r="L64" s="10">
        <v>2013</v>
      </c>
      <c r="M64" s="10"/>
      <c r="O64"/>
      <c r="P64"/>
      <c r="Q64"/>
      <c r="R64"/>
      <c r="S64"/>
      <c r="T64"/>
      <c r="U64"/>
      <c r="V64"/>
      <c r="W64"/>
      <c r="X64"/>
      <c r="Y64"/>
      <c r="Z64"/>
    </row>
    <row r="65" spans="1:26" x14ac:dyDescent="0.2">
      <c r="A65" s="10" t="s">
        <v>37</v>
      </c>
      <c r="B65" s="10">
        <v>15</v>
      </c>
      <c r="C65" s="10">
        <v>11318</v>
      </c>
      <c r="D65" s="10">
        <v>45272</v>
      </c>
      <c r="E65" s="10">
        <v>-0.90844249725000004</v>
      </c>
      <c r="F65" s="10">
        <v>0.91335010529000005</v>
      </c>
      <c r="G65" s="10">
        <v>1.82179260254</v>
      </c>
      <c r="H65" s="2">
        <v>0.10622830032</v>
      </c>
      <c r="I65" s="2">
        <v>9.6316947910000006E-2</v>
      </c>
      <c r="J65" s="10">
        <v>1202.2919030200001</v>
      </c>
      <c r="K65" s="10">
        <f t="shared" si="0"/>
        <v>4809.1676120870397</v>
      </c>
      <c r="L65" s="10">
        <v>2013</v>
      </c>
      <c r="M65" s="10"/>
      <c r="O65"/>
      <c r="P65"/>
      <c r="Q65"/>
      <c r="R65"/>
      <c r="S65"/>
      <c r="T65"/>
      <c r="U65"/>
      <c r="V65"/>
      <c r="W65"/>
      <c r="X65"/>
      <c r="Y65"/>
      <c r="Z65"/>
    </row>
    <row r="66" spans="1:26" x14ac:dyDescent="0.2">
      <c r="A66" s="10" t="s">
        <v>28</v>
      </c>
      <c r="B66" s="10">
        <v>16</v>
      </c>
      <c r="C66" s="10">
        <v>3423</v>
      </c>
      <c r="D66" s="10">
        <v>13692</v>
      </c>
      <c r="E66" s="10">
        <v>-1.2178993225100001</v>
      </c>
      <c r="F66" s="10">
        <v>0.53607463837000002</v>
      </c>
      <c r="G66" s="10">
        <v>1.75397396088</v>
      </c>
      <c r="H66" s="2">
        <v>3.50619038E-3</v>
      </c>
      <c r="I66" s="2">
        <v>9.985326186E-2</v>
      </c>
      <c r="J66" s="10">
        <v>12.0016896725</v>
      </c>
      <c r="K66" s="10">
        <f t="shared" si="0"/>
        <v>48.006758682959997</v>
      </c>
      <c r="L66" s="10">
        <v>2013</v>
      </c>
      <c r="M66" s="10"/>
      <c r="O66"/>
      <c r="P66"/>
      <c r="Q66"/>
      <c r="R66"/>
      <c r="S66"/>
      <c r="T66"/>
      <c r="U66"/>
      <c r="V66"/>
      <c r="W66"/>
      <c r="X66"/>
      <c r="Y66"/>
      <c r="Z66"/>
    </row>
    <row r="67" spans="1:26" x14ac:dyDescent="0.2">
      <c r="A67" s="10" t="s">
        <v>29</v>
      </c>
      <c r="B67" s="10">
        <v>17</v>
      </c>
      <c r="C67" s="10">
        <v>2066</v>
      </c>
      <c r="D67" s="10">
        <v>8264</v>
      </c>
      <c r="E67" s="10">
        <v>-0.40277004241999997</v>
      </c>
      <c r="F67" s="10">
        <v>0.63173198699999999</v>
      </c>
      <c r="G67" s="10">
        <v>1.03450202942</v>
      </c>
      <c r="H67" s="2">
        <v>1.27915489E-2</v>
      </c>
      <c r="I67" s="2">
        <v>0.10496638921</v>
      </c>
      <c r="J67" s="10">
        <v>26.427340030700002</v>
      </c>
      <c r="K67" s="10">
        <f t="shared" ref="K67:K130" si="1">D67*H67</f>
        <v>105.7093601096</v>
      </c>
      <c r="L67" s="10">
        <v>2013</v>
      </c>
      <c r="M67" s="10"/>
      <c r="O67"/>
      <c r="P67"/>
      <c r="Q67"/>
      <c r="R67"/>
      <c r="S67"/>
      <c r="T67"/>
      <c r="U67"/>
      <c r="V67"/>
      <c r="W67"/>
      <c r="X67"/>
      <c r="Y67"/>
      <c r="Z67"/>
    </row>
    <row r="68" spans="1:26" x14ac:dyDescent="0.2">
      <c r="A68" s="10" t="s">
        <v>29</v>
      </c>
      <c r="B68" s="10">
        <v>18</v>
      </c>
      <c r="C68" s="10">
        <v>7840</v>
      </c>
      <c r="D68" s="10">
        <v>31360</v>
      </c>
      <c r="E68" s="10">
        <v>-0.32053470612000001</v>
      </c>
      <c r="F68" s="10">
        <v>0.52167987823999995</v>
      </c>
      <c r="G68" s="10">
        <v>0.84221458434999996</v>
      </c>
      <c r="H68" s="2">
        <v>-2.0343794379999999E-2</v>
      </c>
      <c r="I68" s="2">
        <v>6.1128384469999998E-2</v>
      </c>
      <c r="J68" s="10">
        <v>-159.49534797699999</v>
      </c>
      <c r="K68" s="10">
        <f t="shared" si="1"/>
        <v>-637.98139175680001</v>
      </c>
      <c r="L68" s="10">
        <v>2013</v>
      </c>
      <c r="M68" s="10"/>
      <c r="O68"/>
      <c r="P68"/>
      <c r="Q68"/>
      <c r="R68"/>
      <c r="S68"/>
      <c r="T68"/>
      <c r="U68"/>
      <c r="V68"/>
      <c r="W68"/>
      <c r="X68"/>
      <c r="Y68"/>
      <c r="Z68"/>
    </row>
    <row r="69" spans="1:26" x14ac:dyDescent="0.2">
      <c r="A69" s="10" t="s">
        <v>31</v>
      </c>
      <c r="B69" s="10">
        <v>19</v>
      </c>
      <c r="C69" s="10">
        <v>20</v>
      </c>
      <c r="D69" s="10">
        <v>80</v>
      </c>
      <c r="E69" s="10">
        <v>-3.1128883360000002E-2</v>
      </c>
      <c r="F69" s="10">
        <v>0.27379798889000001</v>
      </c>
      <c r="G69" s="10">
        <v>0.30492687224999998</v>
      </c>
      <c r="H69" s="2">
        <v>8.2679986950000006E-2</v>
      </c>
      <c r="I69" s="2">
        <v>7.0954317660000002E-2</v>
      </c>
      <c r="J69" s="10">
        <v>1.6535997390699999</v>
      </c>
      <c r="K69" s="10">
        <f t="shared" si="1"/>
        <v>6.6143989560000005</v>
      </c>
      <c r="L69" s="10">
        <v>2013</v>
      </c>
      <c r="M69" s="10"/>
      <c r="O69"/>
      <c r="P69"/>
      <c r="Q69"/>
      <c r="R69"/>
      <c r="S69"/>
      <c r="T69"/>
      <c r="U69"/>
      <c r="V69"/>
      <c r="W69"/>
      <c r="X69"/>
      <c r="Y69"/>
      <c r="Z69"/>
    </row>
    <row r="70" spans="1:26" x14ac:dyDescent="0.2">
      <c r="A70" s="10" t="s">
        <v>28</v>
      </c>
      <c r="B70" s="10">
        <v>20</v>
      </c>
      <c r="C70" s="10">
        <v>1091</v>
      </c>
      <c r="D70" s="10">
        <v>4364</v>
      </c>
      <c r="E70" s="10">
        <v>-0.29778671265000001</v>
      </c>
      <c r="F70" s="10">
        <v>0.27082061767999999</v>
      </c>
      <c r="G70" s="10">
        <v>0.56860733031999999</v>
      </c>
      <c r="H70" s="2">
        <v>-2.5014978720000001E-2</v>
      </c>
      <c r="I70" s="2">
        <v>6.2557405859999998E-2</v>
      </c>
      <c r="J70" s="10">
        <v>-27.2913417816</v>
      </c>
      <c r="K70" s="10">
        <f t="shared" si="1"/>
        <v>-109.16536713408</v>
      </c>
      <c r="L70" s="10">
        <v>2013</v>
      </c>
      <c r="M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x14ac:dyDescent="0.2">
      <c r="A71" s="10" t="s">
        <v>33</v>
      </c>
      <c r="B71" s="10">
        <v>21</v>
      </c>
      <c r="C71" s="10">
        <v>200872</v>
      </c>
      <c r="D71" s="10">
        <v>803488</v>
      </c>
      <c r="E71" s="10">
        <v>-1.66822767258</v>
      </c>
      <c r="F71" s="10">
        <v>1.5</v>
      </c>
      <c r="G71" s="10">
        <v>3.16822767258</v>
      </c>
      <c r="H71" s="2">
        <v>1.5995225169999999E-2</v>
      </c>
      <c r="I71" s="2">
        <v>0.11929860127</v>
      </c>
      <c r="J71" s="10">
        <v>3212.99287069</v>
      </c>
      <c r="K71" s="10">
        <f t="shared" si="1"/>
        <v>12851.971481392959</v>
      </c>
      <c r="L71" s="10">
        <v>2013</v>
      </c>
      <c r="M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x14ac:dyDescent="0.2">
      <c r="A72" s="10" t="s">
        <v>33</v>
      </c>
      <c r="B72" s="10">
        <v>22</v>
      </c>
      <c r="C72" s="10">
        <v>1856</v>
      </c>
      <c r="D72" s="10">
        <v>7424</v>
      </c>
      <c r="E72" s="10">
        <v>-0.41237163544</v>
      </c>
      <c r="F72" s="10">
        <v>0.53645324706999997</v>
      </c>
      <c r="G72" s="10">
        <v>0.94882488250999997</v>
      </c>
      <c r="H72" s="2">
        <v>4.34014612E-3</v>
      </c>
      <c r="I72" s="2">
        <v>7.4460548210000005E-2</v>
      </c>
      <c r="J72" s="10">
        <v>8.0553112030000005</v>
      </c>
      <c r="K72" s="10">
        <f t="shared" si="1"/>
        <v>32.22124479488</v>
      </c>
      <c r="L72" s="10">
        <v>2013</v>
      </c>
      <c r="M72" s="10"/>
      <c r="O72" s="3" t="s">
        <v>50</v>
      </c>
      <c r="P72" s="5" t="s">
        <v>46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x14ac:dyDescent="0.2">
      <c r="A73" s="10" t="s">
        <v>33</v>
      </c>
      <c r="B73" s="10">
        <v>23</v>
      </c>
      <c r="C73" s="10">
        <v>17574</v>
      </c>
      <c r="D73" s="10">
        <v>70296</v>
      </c>
      <c r="E73" s="10">
        <v>-1.27627372742</v>
      </c>
      <c r="F73" s="10">
        <v>0.66391849518000001</v>
      </c>
      <c r="G73" s="10">
        <v>1.9401922225999999</v>
      </c>
      <c r="H73" s="2">
        <v>2.6657715900000002E-3</v>
      </c>
      <c r="I73" s="2">
        <v>0.14062508923</v>
      </c>
      <c r="J73" s="10">
        <v>46.848269939399998</v>
      </c>
      <c r="K73" s="10">
        <f t="shared" si="1"/>
        <v>187.39307969064001</v>
      </c>
      <c r="L73" s="10">
        <v>2013</v>
      </c>
      <c r="M73" s="10"/>
      <c r="O73" s="3" t="s">
        <v>44</v>
      </c>
      <c r="P73" s="10">
        <v>2011</v>
      </c>
      <c r="Q73" s="10">
        <v>2012</v>
      </c>
      <c r="R73" s="10">
        <v>2013</v>
      </c>
      <c r="S73" s="10">
        <v>2014</v>
      </c>
      <c r="T73" s="10">
        <v>2015</v>
      </c>
      <c r="U73" s="10">
        <v>2016</v>
      </c>
      <c r="V73" s="10">
        <v>2017</v>
      </c>
      <c r="W73" s="10">
        <v>2018</v>
      </c>
      <c r="X73" s="10">
        <v>2019</v>
      </c>
      <c r="Y73" s="10">
        <v>2020</v>
      </c>
      <c r="Z73" s="10" t="s">
        <v>45</v>
      </c>
    </row>
    <row r="74" spans="1:26" x14ac:dyDescent="0.2">
      <c r="A74" s="10" t="s">
        <v>35</v>
      </c>
      <c r="B74" s="10">
        <v>26</v>
      </c>
      <c r="C74" s="10">
        <v>21192</v>
      </c>
      <c r="D74" s="10">
        <v>84768</v>
      </c>
      <c r="E74" s="10">
        <v>-2.04789352417</v>
      </c>
      <c r="F74" s="10">
        <v>1.6869926452599999</v>
      </c>
      <c r="G74" s="10">
        <v>3.7348861694300002</v>
      </c>
      <c r="H74" s="2">
        <v>2.504903386E-2</v>
      </c>
      <c r="I74" s="2">
        <v>0.15113886417</v>
      </c>
      <c r="J74" s="10">
        <v>530.83912563299998</v>
      </c>
      <c r="K74" s="10">
        <f t="shared" si="1"/>
        <v>2123.35650224448</v>
      </c>
      <c r="L74" s="10">
        <v>2013</v>
      </c>
      <c r="M74" s="10"/>
      <c r="O74" s="4" t="s">
        <v>13</v>
      </c>
      <c r="P74" s="10">
        <v>706.26999999933298</v>
      </c>
      <c r="Q74" s="10">
        <v>2645.97021964128</v>
      </c>
      <c r="R74" s="10">
        <v>173.91127871672001</v>
      </c>
      <c r="S74" s="10">
        <v>2427.2000427657599</v>
      </c>
      <c r="T74" s="10">
        <v>6005.6399527378808</v>
      </c>
      <c r="U74" s="10">
        <v>2001.8800773731998</v>
      </c>
      <c r="V74" s="10">
        <v>379.3199624984</v>
      </c>
      <c r="W74" s="10">
        <v>2650.5519352112001</v>
      </c>
      <c r="X74" s="10">
        <v>2094.1333065196</v>
      </c>
      <c r="Y74" s="10"/>
      <c r="Z74" s="10">
        <v>19084.876775463374</v>
      </c>
    </row>
    <row r="75" spans="1:26" x14ac:dyDescent="0.2">
      <c r="A75" s="10" t="s">
        <v>13</v>
      </c>
      <c r="B75" s="10">
        <v>1</v>
      </c>
      <c r="C75" s="10">
        <v>3231</v>
      </c>
      <c r="D75" s="10">
        <v>12924</v>
      </c>
      <c r="E75" s="10">
        <v>-0.46000003815000001</v>
      </c>
      <c r="F75" s="10">
        <v>0.98000001907000001</v>
      </c>
      <c r="G75" s="10">
        <v>1.44000005722</v>
      </c>
      <c r="H75" s="2">
        <v>0.18780563623999999</v>
      </c>
      <c r="I75" s="2">
        <v>0.24098088953999999</v>
      </c>
      <c r="J75" s="10">
        <v>606.800010681</v>
      </c>
      <c r="K75" s="10">
        <f t="shared" si="1"/>
        <v>2427.2000427657599</v>
      </c>
      <c r="L75" s="10">
        <v>2014</v>
      </c>
      <c r="M75" s="10"/>
      <c r="O75" s="4" t="s">
        <v>14</v>
      </c>
      <c r="P75" s="10">
        <v>6439.10000000317</v>
      </c>
      <c r="Q75" s="10">
        <v>7170.5501843289594</v>
      </c>
      <c r="R75" s="10">
        <v>16849.064394853041</v>
      </c>
      <c r="S75" s="10">
        <v>10626.040149677001</v>
      </c>
      <c r="T75" s="10">
        <v>22425.6397648776</v>
      </c>
      <c r="U75" s="10">
        <v>29417.160071405917</v>
      </c>
      <c r="V75" s="10">
        <v>1227.9200773253201</v>
      </c>
      <c r="W75" s="10">
        <v>21822.071619251121</v>
      </c>
      <c r="X75" s="10">
        <v>8064.1722182251997</v>
      </c>
      <c r="Y75" s="10">
        <v>473.84797861024003</v>
      </c>
      <c r="Z75" s="10">
        <v>124515.56645855757</v>
      </c>
    </row>
    <row r="76" spans="1:26" x14ac:dyDescent="0.2">
      <c r="A76" s="10" t="s">
        <v>14</v>
      </c>
      <c r="B76" s="10">
        <v>2</v>
      </c>
      <c r="C76" s="10">
        <v>10805</v>
      </c>
      <c r="D76" s="10">
        <v>43220</v>
      </c>
      <c r="E76" s="10">
        <v>-0.36999988556000002</v>
      </c>
      <c r="F76" s="10">
        <v>0.93000030517999999</v>
      </c>
      <c r="G76" s="10">
        <v>1.3000001907300001</v>
      </c>
      <c r="H76" s="2">
        <v>0.24585932785</v>
      </c>
      <c r="I76" s="2">
        <v>0.24765117106000001</v>
      </c>
      <c r="J76" s="10">
        <v>2656.5100374200001</v>
      </c>
      <c r="K76" s="10">
        <f t="shared" si="1"/>
        <v>10626.040149677001</v>
      </c>
      <c r="L76" s="10">
        <v>2014</v>
      </c>
      <c r="M76" s="10"/>
      <c r="O76" s="4" t="s">
        <v>15</v>
      </c>
      <c r="P76" s="10">
        <v>-401.14000000016921</v>
      </c>
      <c r="Q76" s="10">
        <v>22019.052361713679</v>
      </c>
      <c r="R76" s="10">
        <v>15754.094831615321</v>
      </c>
      <c r="S76" s="10">
        <v>9165.1202982686391</v>
      </c>
      <c r="T76" s="10">
        <v>6601.7200128872</v>
      </c>
      <c r="U76" s="10">
        <v>19782.120334053001</v>
      </c>
      <c r="V76" s="10">
        <v>15973.830384062319</v>
      </c>
      <c r="W76" s="10">
        <v>10953.53461379148</v>
      </c>
      <c r="X76" s="10">
        <v>9797.3368662374414</v>
      </c>
      <c r="Y76" s="10">
        <v>10021.05929058784</v>
      </c>
      <c r="Z76" s="10">
        <v>119666.72899321675</v>
      </c>
    </row>
    <row r="77" spans="1:26" x14ac:dyDescent="0.2">
      <c r="A77" s="10" t="s">
        <v>15</v>
      </c>
      <c r="B77" s="10">
        <v>3</v>
      </c>
      <c r="C77" s="10">
        <v>12687</v>
      </c>
      <c r="D77" s="10">
        <v>50748</v>
      </c>
      <c r="E77" s="10">
        <v>-0.54000091552999996</v>
      </c>
      <c r="F77" s="10">
        <v>0.88000011444000004</v>
      </c>
      <c r="G77" s="10">
        <v>1.4200010299700001</v>
      </c>
      <c r="H77" s="2">
        <v>0.18060062067999999</v>
      </c>
      <c r="I77" s="2">
        <v>0.22339177788</v>
      </c>
      <c r="J77" s="10">
        <v>2291.2800745999998</v>
      </c>
      <c r="K77" s="10">
        <f t="shared" si="1"/>
        <v>9165.1202982686391</v>
      </c>
      <c r="L77" s="10">
        <v>2014</v>
      </c>
      <c r="M77" s="10"/>
      <c r="O77" s="4" t="s">
        <v>16</v>
      </c>
      <c r="P77" s="10">
        <v>-3300.0500000015163</v>
      </c>
      <c r="Q77" s="10">
        <v>2196.2790221527998</v>
      </c>
      <c r="R77" s="10">
        <v>2118.6499641054002</v>
      </c>
      <c r="S77" s="10">
        <v>730.87980951359998</v>
      </c>
      <c r="T77" s="10">
        <v>-304.24002830527996</v>
      </c>
      <c r="U77" s="10">
        <v>4554.9600650115999</v>
      </c>
      <c r="V77" s="10">
        <v>4187.3400555408398</v>
      </c>
      <c r="W77" s="10">
        <v>1982.13122646948</v>
      </c>
      <c r="X77" s="10">
        <v>6639.9671281527999</v>
      </c>
      <c r="Y77" s="10">
        <v>142.82037046080001</v>
      </c>
      <c r="Z77" s="10">
        <v>18948.737613100522</v>
      </c>
    </row>
    <row r="78" spans="1:26" x14ac:dyDescent="0.2">
      <c r="A78" s="10" t="s">
        <v>16</v>
      </c>
      <c r="B78" s="10">
        <v>4</v>
      </c>
      <c r="C78" s="10">
        <v>9480</v>
      </c>
      <c r="D78" s="10">
        <v>37920</v>
      </c>
      <c r="E78" s="10">
        <v>-0.83999991416999997</v>
      </c>
      <c r="F78" s="10">
        <v>0.63999986648999996</v>
      </c>
      <c r="G78" s="10">
        <v>1.47999978065</v>
      </c>
      <c r="H78" s="2">
        <v>1.9274256579999999E-2</v>
      </c>
      <c r="I78" s="2">
        <v>8.2906334730000003E-2</v>
      </c>
      <c r="J78" s="10">
        <v>182.719952345</v>
      </c>
      <c r="K78" s="10">
        <f t="shared" si="1"/>
        <v>730.87980951359998</v>
      </c>
      <c r="L78" s="10">
        <v>2014</v>
      </c>
      <c r="M78" s="10"/>
      <c r="O78" s="4" t="s">
        <v>17</v>
      </c>
      <c r="P78" s="10">
        <v>-1125.97000000056</v>
      </c>
      <c r="Q78" s="10">
        <v>13.88218571268</v>
      </c>
      <c r="R78" s="10">
        <v>2259.1630611382802</v>
      </c>
      <c r="S78" s="10">
        <v>2022.3596027251201</v>
      </c>
      <c r="T78" s="10">
        <v>-2796.4003567350401</v>
      </c>
      <c r="U78" s="10">
        <v>1579.3996478137201</v>
      </c>
      <c r="V78" s="10">
        <v>2618.6000623660002</v>
      </c>
      <c r="W78" s="10">
        <v>-1676.0080195851601</v>
      </c>
      <c r="X78" s="10">
        <v>2271.4765984582</v>
      </c>
      <c r="Y78" s="10">
        <v>-18.146751683599998</v>
      </c>
      <c r="Z78" s="10">
        <v>5148.3560302096412</v>
      </c>
    </row>
    <row r="79" spans="1:26" x14ac:dyDescent="0.2">
      <c r="A79" s="10" t="s">
        <v>17</v>
      </c>
      <c r="B79" s="10">
        <v>5</v>
      </c>
      <c r="C79" s="10">
        <v>27249</v>
      </c>
      <c r="D79" s="10">
        <v>108996</v>
      </c>
      <c r="E79" s="10">
        <v>-0.51000022887999996</v>
      </c>
      <c r="F79" s="10">
        <v>0.69999980927000005</v>
      </c>
      <c r="G79" s="10">
        <v>1.21000003815</v>
      </c>
      <c r="H79" s="2">
        <v>1.855443872E-2</v>
      </c>
      <c r="I79" s="2">
        <v>8.265595329E-2</v>
      </c>
      <c r="J79" s="10">
        <v>505.58990073199999</v>
      </c>
      <c r="K79" s="10">
        <f t="shared" si="1"/>
        <v>2022.3596027251201</v>
      </c>
      <c r="L79" s="10">
        <v>2014</v>
      </c>
      <c r="M79" s="10"/>
      <c r="O79" s="4" t="s">
        <v>18</v>
      </c>
      <c r="P79" s="10">
        <v>-51.039999999857997</v>
      </c>
      <c r="Q79" s="10">
        <v>-148.95967102016002</v>
      </c>
      <c r="R79" s="10">
        <v>-46.3949165358</v>
      </c>
      <c r="S79" s="10">
        <v>-65.319976808479993</v>
      </c>
      <c r="T79" s="10">
        <v>-351.36005115024</v>
      </c>
      <c r="U79" s="10">
        <v>-437.31998252560004</v>
      </c>
      <c r="V79" s="10">
        <v>-291.47999524848001</v>
      </c>
      <c r="W79" s="10">
        <v>-621.55994509927996</v>
      </c>
      <c r="X79" s="10">
        <v>-301.10224582080002</v>
      </c>
      <c r="Y79" s="10">
        <v>-383.76518918424</v>
      </c>
      <c r="Z79" s="10">
        <v>-2698.3019733929382</v>
      </c>
    </row>
    <row r="80" spans="1:26" x14ac:dyDescent="0.2">
      <c r="A80" s="10" t="s">
        <v>18</v>
      </c>
      <c r="B80" s="10">
        <v>6</v>
      </c>
      <c r="C80" s="10">
        <v>124</v>
      </c>
      <c r="D80" s="10">
        <v>496</v>
      </c>
      <c r="E80" s="10">
        <v>-0.39999961852999999</v>
      </c>
      <c r="F80" s="10">
        <v>0.22999954223999999</v>
      </c>
      <c r="G80" s="10">
        <v>0.62999916076999996</v>
      </c>
      <c r="H80" s="2">
        <v>-0.13169350162999999</v>
      </c>
      <c r="I80" s="2">
        <v>9.7531751370000003E-2</v>
      </c>
      <c r="J80" s="10">
        <v>-16.3299942017</v>
      </c>
      <c r="K80" s="10">
        <f t="shared" si="1"/>
        <v>-65.319976808479993</v>
      </c>
      <c r="L80" s="10">
        <v>2014</v>
      </c>
      <c r="M80" s="10"/>
      <c r="O80" s="4" t="s">
        <v>19</v>
      </c>
      <c r="P80" s="10">
        <v>4170.1299999902403</v>
      </c>
      <c r="Q80" s="10">
        <v>14534.292111612</v>
      </c>
      <c r="R80" s="10">
        <v>891.21714790416002</v>
      </c>
      <c r="S80" s="10">
        <v>984.67986490651992</v>
      </c>
      <c r="T80" s="10">
        <v>9908.2800783002403</v>
      </c>
      <c r="U80" s="10">
        <v>3324.1484927632</v>
      </c>
      <c r="V80" s="10">
        <v>146.36786653184001</v>
      </c>
      <c r="W80" s="10">
        <v>2660.0079403198797</v>
      </c>
      <c r="X80" s="10">
        <v>398.88307388440001</v>
      </c>
      <c r="Y80" s="10">
        <v>333.22724099063998</v>
      </c>
      <c r="Z80" s="10">
        <v>37351.233817203116</v>
      </c>
    </row>
    <row r="81" spans="1:26" x14ac:dyDescent="0.2">
      <c r="A81" s="10" t="s">
        <v>19</v>
      </c>
      <c r="B81" s="10">
        <v>7</v>
      </c>
      <c r="C81" s="10">
        <v>10919</v>
      </c>
      <c r="D81" s="10">
        <v>43676</v>
      </c>
      <c r="E81" s="10">
        <v>-1.15000009537</v>
      </c>
      <c r="F81" s="10">
        <v>0.94999980927000005</v>
      </c>
      <c r="G81" s="10">
        <v>2.0999999046300002</v>
      </c>
      <c r="H81" s="2">
        <v>2.2545101769999999E-2</v>
      </c>
      <c r="I81" s="2">
        <v>0.20624306134000001</v>
      </c>
      <c r="J81" s="10">
        <v>246.16996622100001</v>
      </c>
      <c r="K81" s="10">
        <f t="shared" si="1"/>
        <v>984.67986490651992</v>
      </c>
      <c r="L81" s="10">
        <v>2014</v>
      </c>
      <c r="M81" s="10"/>
      <c r="O81" s="4" t="s">
        <v>36</v>
      </c>
      <c r="P81" s="10"/>
      <c r="Q81" s="10">
        <v>2867.4083337460002</v>
      </c>
      <c r="R81" s="10">
        <v>759.32959747680002</v>
      </c>
      <c r="S81" s="10">
        <v>761.039991375</v>
      </c>
      <c r="T81" s="10">
        <v>755.28001786439995</v>
      </c>
      <c r="U81" s="10">
        <v>1098.679990784</v>
      </c>
      <c r="V81" s="10">
        <v>621.31997489375999</v>
      </c>
      <c r="W81" s="10">
        <v>800.6920070635199</v>
      </c>
      <c r="X81" s="10">
        <v>330.18304443799997</v>
      </c>
      <c r="Y81" s="10">
        <v>16.474809646879997</v>
      </c>
      <c r="Z81" s="10">
        <v>8010.4077672883604</v>
      </c>
    </row>
    <row r="82" spans="1:26" x14ac:dyDescent="0.2">
      <c r="A82" s="10" t="s">
        <v>36</v>
      </c>
      <c r="B82" s="10">
        <v>8</v>
      </c>
      <c r="C82" s="10">
        <v>625</v>
      </c>
      <c r="D82" s="10">
        <v>2500</v>
      </c>
      <c r="E82" s="10">
        <v>-8.9999675749999994E-2</v>
      </c>
      <c r="F82" s="10">
        <v>1.26999998093</v>
      </c>
      <c r="G82" s="10">
        <v>1.3599996566799999</v>
      </c>
      <c r="H82" s="2">
        <v>0.30441599655000001</v>
      </c>
      <c r="I82" s="2">
        <v>0.14211325261999999</v>
      </c>
      <c r="J82" s="10">
        <v>190.25999784499999</v>
      </c>
      <c r="K82" s="10">
        <f t="shared" si="1"/>
        <v>761.039991375</v>
      </c>
      <c r="L82" s="10">
        <v>2014</v>
      </c>
      <c r="M82" s="10"/>
      <c r="O82" s="4" t="s">
        <v>20</v>
      </c>
      <c r="P82" s="10">
        <v>147.34000000001529</v>
      </c>
      <c r="Q82" s="10">
        <v>1614.9711446517599</v>
      </c>
      <c r="R82" s="10">
        <v>-431.701540104</v>
      </c>
      <c r="S82" s="10">
        <v>-8119.9698150392005</v>
      </c>
      <c r="T82" s="10">
        <v>208.880041216</v>
      </c>
      <c r="U82" s="10">
        <v>-68.759978278559998</v>
      </c>
      <c r="V82" s="10">
        <v>235.3599157482</v>
      </c>
      <c r="W82" s="10">
        <v>-18.992057794520001</v>
      </c>
      <c r="X82" s="10">
        <v>12.044069283999999</v>
      </c>
      <c r="Y82" s="10">
        <v>-16.623226166399999</v>
      </c>
      <c r="Z82" s="10">
        <v>-6437.4514464827053</v>
      </c>
    </row>
    <row r="83" spans="1:26" x14ac:dyDescent="0.2">
      <c r="A83" s="10" t="s">
        <v>20</v>
      </c>
      <c r="B83" s="10">
        <v>9</v>
      </c>
      <c r="C83" s="10">
        <v>15980</v>
      </c>
      <c r="D83" s="10">
        <v>63920</v>
      </c>
      <c r="E83" s="10">
        <v>-1.9799995422400001</v>
      </c>
      <c r="F83" s="10">
        <v>0.67999982833999995</v>
      </c>
      <c r="G83" s="10">
        <v>2.65999937057</v>
      </c>
      <c r="H83" s="2">
        <v>-0.12703332001000001</v>
      </c>
      <c r="I83" s="2">
        <v>0.16786312073000001</v>
      </c>
      <c r="J83" s="10">
        <v>-2029.9924538099999</v>
      </c>
      <c r="K83" s="10">
        <f t="shared" si="1"/>
        <v>-8119.9698150392005</v>
      </c>
      <c r="L83" s="10">
        <v>2014</v>
      </c>
      <c r="M83" s="10"/>
      <c r="O83" s="4" t="s">
        <v>21</v>
      </c>
      <c r="P83" s="10">
        <v>45.999999999995993</v>
      </c>
      <c r="Q83" s="10">
        <v>-132.84972191599999</v>
      </c>
      <c r="R83" s="10">
        <v>-65.501924524960003</v>
      </c>
      <c r="S83" s="10">
        <v>-108.1599988854</v>
      </c>
      <c r="T83" s="10">
        <v>20.15998363608</v>
      </c>
      <c r="U83" s="10">
        <v>48.919992450480002</v>
      </c>
      <c r="V83" s="10">
        <v>19.87998008508</v>
      </c>
      <c r="W83" s="10">
        <v>-1.0480213166400001</v>
      </c>
      <c r="X83" s="10">
        <v>2.9868316646399999</v>
      </c>
      <c r="Y83" s="10">
        <v>-4.6287975312</v>
      </c>
      <c r="Z83" s="10">
        <v>-174.24167633792402</v>
      </c>
    </row>
    <row r="84" spans="1:26" x14ac:dyDescent="0.2">
      <c r="A84" s="10" t="s">
        <v>21</v>
      </c>
      <c r="B84" s="10">
        <v>10</v>
      </c>
      <c r="C84" s="10">
        <v>1155</v>
      </c>
      <c r="D84" s="10">
        <v>4620</v>
      </c>
      <c r="E84" s="10">
        <v>-0.54999971390000002</v>
      </c>
      <c r="F84" s="10">
        <v>0.38999986649000001</v>
      </c>
      <c r="G84" s="10">
        <v>0.93999958037999998</v>
      </c>
      <c r="H84" s="2">
        <v>-2.3411255169999999E-2</v>
      </c>
      <c r="I84" s="2">
        <v>4.2462690630000001E-2</v>
      </c>
      <c r="J84" s="10">
        <v>-27.039999723400001</v>
      </c>
      <c r="K84" s="10">
        <f t="shared" si="1"/>
        <v>-108.1599988854</v>
      </c>
      <c r="L84" s="10">
        <v>2014</v>
      </c>
      <c r="M84" s="10"/>
      <c r="O84" s="4" t="s">
        <v>22</v>
      </c>
      <c r="P84" s="10">
        <v>1139104.6999991746</v>
      </c>
      <c r="Q84" s="10">
        <v>94507.080327349191</v>
      </c>
      <c r="R84" s="10">
        <v>10937.4432680592</v>
      </c>
      <c r="S84" s="10">
        <v>1544.9998120144</v>
      </c>
      <c r="T84" s="10">
        <v>3437.3199656755601</v>
      </c>
      <c r="U84" s="10">
        <v>1437.84017570336</v>
      </c>
      <c r="V84" s="10">
        <v>1244.0549907295199</v>
      </c>
      <c r="W84" s="10">
        <v>18.72393610404</v>
      </c>
      <c r="X84" s="10">
        <v>8561.7686443178409</v>
      </c>
      <c r="Y84" s="10">
        <v>-527.50756642895999</v>
      </c>
      <c r="Z84" s="10">
        <v>1260266.4235526987</v>
      </c>
    </row>
    <row r="85" spans="1:26" x14ac:dyDescent="0.2">
      <c r="A85" s="10" t="s">
        <v>22</v>
      </c>
      <c r="B85" s="10">
        <v>11</v>
      </c>
      <c r="C85" s="10">
        <v>42364</v>
      </c>
      <c r="D85" s="10">
        <v>169456</v>
      </c>
      <c r="E85" s="10">
        <v>-0.31999969482000001</v>
      </c>
      <c r="F85" s="10">
        <v>0.61000013351000004</v>
      </c>
      <c r="G85" s="10">
        <v>0.92999982833999995</v>
      </c>
      <c r="H85" s="2">
        <v>9.1174098999999998E-3</v>
      </c>
      <c r="I85" s="2">
        <v>5.8342078649999997E-2</v>
      </c>
      <c r="J85" s="10">
        <v>386.24995279299998</v>
      </c>
      <c r="K85" s="10">
        <f t="shared" si="1"/>
        <v>1544.9998120144</v>
      </c>
      <c r="L85" s="10">
        <v>2014</v>
      </c>
      <c r="M85" s="10"/>
      <c r="O85" s="4" t="s">
        <v>23</v>
      </c>
      <c r="P85" s="10">
        <v>73.519999999715992</v>
      </c>
      <c r="Q85" s="10">
        <v>-343.09190276639998</v>
      </c>
      <c r="R85" s="10">
        <v>-158.16497037151998</v>
      </c>
      <c r="S85" s="10">
        <v>-1628.3019409860001</v>
      </c>
      <c r="T85" s="10">
        <v>236.64013766599999</v>
      </c>
      <c r="U85" s="10">
        <v>113.80000882328</v>
      </c>
      <c r="V85" s="10">
        <v>393.60007767271998</v>
      </c>
      <c r="W85" s="10">
        <v>-56.980081572480003</v>
      </c>
      <c r="X85" s="10">
        <v>40.273902891199995</v>
      </c>
      <c r="Y85" s="10">
        <v>-234.50555467584002</v>
      </c>
      <c r="Z85" s="10">
        <v>-1563.2103233193243</v>
      </c>
    </row>
    <row r="86" spans="1:26" x14ac:dyDescent="0.2">
      <c r="A86" s="10" t="s">
        <v>23</v>
      </c>
      <c r="B86" s="10">
        <v>12</v>
      </c>
      <c r="C86" s="10">
        <v>8358</v>
      </c>
      <c r="D86" s="10">
        <v>33432</v>
      </c>
      <c r="E86" s="10">
        <v>-1.38000011444</v>
      </c>
      <c r="F86" s="10">
        <v>0.51999998092999999</v>
      </c>
      <c r="G86" s="10">
        <v>1.90000009537</v>
      </c>
      <c r="H86" s="2">
        <v>-4.870489175E-2</v>
      </c>
      <c r="I86" s="2">
        <v>0.10334519487</v>
      </c>
      <c r="J86" s="10">
        <v>-407.07548522899998</v>
      </c>
      <c r="K86" s="10">
        <f t="shared" si="1"/>
        <v>-1628.3019409860001</v>
      </c>
      <c r="L86" s="10">
        <v>2014</v>
      </c>
      <c r="M86" s="10"/>
      <c r="O86" s="4" t="s">
        <v>24</v>
      </c>
      <c r="P86" s="10">
        <v>138.60999999979219</v>
      </c>
      <c r="Q86" s="10">
        <v>-439.68293476352</v>
      </c>
      <c r="R86" s="10">
        <v>51.449485772160003</v>
      </c>
      <c r="S86" s="10">
        <v>-333.83998678128</v>
      </c>
      <c r="T86" s="10">
        <v>52.759912514119996</v>
      </c>
      <c r="U86" s="10">
        <v>-63.400077762000002</v>
      </c>
      <c r="V86" s="10">
        <v>1461.0797279523199</v>
      </c>
      <c r="W86" s="10">
        <v>-613.41560931456002</v>
      </c>
      <c r="X86" s="10">
        <v>134.29005253920002</v>
      </c>
      <c r="Y86" s="10">
        <v>-1011.5355709936</v>
      </c>
      <c r="Z86" s="10">
        <v>-623.68500083736797</v>
      </c>
    </row>
    <row r="87" spans="1:26" x14ac:dyDescent="0.2">
      <c r="A87" s="10" t="s">
        <v>24</v>
      </c>
      <c r="B87" s="10">
        <v>13</v>
      </c>
      <c r="C87" s="10">
        <v>2364</v>
      </c>
      <c r="D87" s="10">
        <v>9456</v>
      </c>
      <c r="E87" s="10">
        <v>-0.76999950408999995</v>
      </c>
      <c r="F87" s="10">
        <v>0.53999996184999999</v>
      </c>
      <c r="G87" s="10">
        <v>1.3099994659400001</v>
      </c>
      <c r="H87" s="2">
        <v>-3.5304567129999999E-2</v>
      </c>
      <c r="I87" s="2">
        <v>9.7837611419999998E-2</v>
      </c>
      <c r="J87" s="10">
        <v>-83.459996700299996</v>
      </c>
      <c r="K87" s="10">
        <f t="shared" si="1"/>
        <v>-333.83998678128</v>
      </c>
      <c r="L87" s="10">
        <v>2014</v>
      </c>
      <c r="M87" s="10"/>
      <c r="O87" s="4" t="s">
        <v>25</v>
      </c>
      <c r="P87" s="10">
        <v>366.84999999877323</v>
      </c>
      <c r="Q87" s="10">
        <v>-1894.7788649600002</v>
      </c>
      <c r="R87" s="10">
        <v>-57.955477723960001</v>
      </c>
      <c r="S87" s="10"/>
      <c r="T87" s="10"/>
      <c r="U87" s="10"/>
      <c r="V87" s="10"/>
      <c r="W87" s="10"/>
      <c r="X87" s="10"/>
      <c r="Y87" s="10"/>
      <c r="Z87" s="10">
        <v>-1585.884342685187</v>
      </c>
    </row>
    <row r="88" spans="1:26" x14ac:dyDescent="0.2">
      <c r="A88" s="10" t="s">
        <v>37</v>
      </c>
      <c r="B88" s="10">
        <v>14</v>
      </c>
      <c r="C88" s="10">
        <v>11898</v>
      </c>
      <c r="D88" s="10">
        <v>47592</v>
      </c>
      <c r="E88" s="10">
        <v>-0.21000003815000001</v>
      </c>
      <c r="F88" s="10">
        <v>0.73999977112000004</v>
      </c>
      <c r="G88" s="10">
        <v>0.94999980927000005</v>
      </c>
      <c r="H88" s="2">
        <v>4.339637013E-2</v>
      </c>
      <c r="I88" s="2">
        <v>8.5805513959999996E-2</v>
      </c>
      <c r="J88" s="10">
        <v>516.33001184499994</v>
      </c>
      <c r="K88" s="10">
        <f t="shared" si="1"/>
        <v>2065.32004722696</v>
      </c>
      <c r="L88" s="10">
        <v>2014</v>
      </c>
      <c r="M88" s="10"/>
      <c r="O88" s="4" t="s">
        <v>26</v>
      </c>
      <c r="P88" s="10">
        <v>-15.0000000000004</v>
      </c>
      <c r="Q88" s="10">
        <v>-24.808719621000002</v>
      </c>
      <c r="R88" s="10"/>
      <c r="S88" s="10"/>
      <c r="T88" s="10"/>
      <c r="U88" s="10"/>
      <c r="V88" s="10"/>
      <c r="W88" s="10"/>
      <c r="X88" s="10"/>
      <c r="Y88" s="10">
        <v>-1.8523864743999998</v>
      </c>
      <c r="Z88" s="10">
        <v>-41.661106095400399</v>
      </c>
    </row>
    <row r="89" spans="1:26" x14ac:dyDescent="0.2">
      <c r="A89" s="10" t="s">
        <v>28</v>
      </c>
      <c r="B89" s="10">
        <v>15</v>
      </c>
      <c r="C89" s="10">
        <v>4059</v>
      </c>
      <c r="D89" s="10">
        <v>16236</v>
      </c>
      <c r="E89" s="10">
        <v>-0.75</v>
      </c>
      <c r="F89" s="10">
        <v>1.40999984741</v>
      </c>
      <c r="G89" s="10">
        <v>2.15999984741</v>
      </c>
      <c r="H89" s="2">
        <v>-1.323231343E-2</v>
      </c>
      <c r="I89" s="2">
        <v>5.7364271600000002E-2</v>
      </c>
      <c r="J89" s="10">
        <v>-53.709960222200003</v>
      </c>
      <c r="K89" s="10">
        <f t="shared" si="1"/>
        <v>-214.83984084948</v>
      </c>
      <c r="L89" s="10">
        <v>2014</v>
      </c>
      <c r="M89" s="10"/>
      <c r="O89" s="4" t="s">
        <v>37</v>
      </c>
      <c r="P89" s="10"/>
      <c r="Q89" s="10">
        <v>4353.2737045785598</v>
      </c>
      <c r="R89" s="10">
        <v>4809.1676120870397</v>
      </c>
      <c r="S89" s="10">
        <v>2065.32004722696</v>
      </c>
      <c r="T89" s="10">
        <v>2401.6400620307199</v>
      </c>
      <c r="U89" s="10">
        <v>1628.2800446724</v>
      </c>
      <c r="V89" s="10">
        <v>4136.5864754442</v>
      </c>
      <c r="W89" s="10">
        <v>418.50032046820002</v>
      </c>
      <c r="X89" s="10">
        <v>937.88394930647996</v>
      </c>
      <c r="Y89" s="10">
        <v>134.71202087700001</v>
      </c>
      <c r="Z89" s="10">
        <v>20885.364236691559</v>
      </c>
    </row>
    <row r="90" spans="1:26" x14ac:dyDescent="0.2">
      <c r="A90" s="10" t="s">
        <v>29</v>
      </c>
      <c r="B90" s="10">
        <v>16</v>
      </c>
      <c r="C90" s="10">
        <v>8870</v>
      </c>
      <c r="D90" s="10">
        <v>35480</v>
      </c>
      <c r="E90" s="10">
        <v>-0.53000068665</v>
      </c>
      <c r="F90" s="10">
        <v>0.32999992370999998</v>
      </c>
      <c r="G90" s="10">
        <v>0.86000061034999997</v>
      </c>
      <c r="H90" s="2">
        <v>-1.7229998609999998E-2</v>
      </c>
      <c r="I90" s="2">
        <v>6.144818766E-2</v>
      </c>
      <c r="J90" s="10">
        <v>-152.83008766200001</v>
      </c>
      <c r="K90" s="10">
        <f t="shared" si="1"/>
        <v>-611.32035068279993</v>
      </c>
      <c r="L90" s="10">
        <v>2014</v>
      </c>
      <c r="M90" s="10"/>
      <c r="O90" s="4" t="s">
        <v>27</v>
      </c>
      <c r="P90" s="10">
        <v>25.96999999998587</v>
      </c>
      <c r="Q90" s="10">
        <v>-146.42405700083998</v>
      </c>
      <c r="R90" s="10"/>
      <c r="S90" s="10"/>
      <c r="T90" s="10"/>
      <c r="U90" s="10"/>
      <c r="V90" s="10"/>
      <c r="W90" s="10"/>
      <c r="X90" s="10"/>
      <c r="Y90" s="10"/>
      <c r="Z90" s="10">
        <v>-120.45405700085411</v>
      </c>
    </row>
    <row r="91" spans="1:26" x14ac:dyDescent="0.2">
      <c r="A91" s="10" t="s">
        <v>33</v>
      </c>
      <c r="B91" s="10">
        <v>17</v>
      </c>
      <c r="C91" s="10">
        <v>210494</v>
      </c>
      <c r="D91" s="10">
        <v>841976</v>
      </c>
      <c r="E91" s="10">
        <v>-2.8899993896499998</v>
      </c>
      <c r="F91" s="10">
        <v>2.0100002288800001</v>
      </c>
      <c r="G91" s="10">
        <v>4.8999996185299999</v>
      </c>
      <c r="H91" s="2">
        <v>-8.79494657E-3</v>
      </c>
      <c r="I91" s="2">
        <v>8.7448074350000002E-2</v>
      </c>
      <c r="J91" s="10">
        <v>-1851.28348231</v>
      </c>
      <c r="K91" s="10">
        <f t="shared" si="1"/>
        <v>-7405.1339332223197</v>
      </c>
      <c r="L91" s="10">
        <v>2014</v>
      </c>
      <c r="M91" s="10"/>
      <c r="O91" s="4" t="s">
        <v>28</v>
      </c>
      <c r="P91" s="10">
        <v>250.93999999899603</v>
      </c>
      <c r="Q91" s="10">
        <v>-1326.68013101568</v>
      </c>
      <c r="R91" s="10">
        <v>48.006758682959997</v>
      </c>
      <c r="S91" s="10">
        <v>-214.83984084948</v>
      </c>
      <c r="T91" s="10">
        <v>244.60013297103998</v>
      </c>
      <c r="U91" s="10">
        <v>-133.39985367896</v>
      </c>
      <c r="V91" s="10">
        <v>1335.040047621</v>
      </c>
      <c r="W91" s="10">
        <v>-487.48639598159997</v>
      </c>
      <c r="X91" s="10">
        <v>841.65698535903994</v>
      </c>
      <c r="Y91" s="10">
        <v>-1243.1699772940799</v>
      </c>
      <c r="Z91" s="10">
        <v>-685.33227418676393</v>
      </c>
    </row>
    <row r="92" spans="1:26" x14ac:dyDescent="0.2">
      <c r="A92" s="10" t="s">
        <v>42</v>
      </c>
      <c r="B92" s="10">
        <v>19</v>
      </c>
      <c r="C92" s="10">
        <v>51</v>
      </c>
      <c r="D92" s="10">
        <v>204</v>
      </c>
      <c r="E92" s="10">
        <v>-7.0000052450000003E-2</v>
      </c>
      <c r="F92" s="10">
        <v>0.39999997615999999</v>
      </c>
      <c r="G92" s="10">
        <v>0.47000002861000001</v>
      </c>
      <c r="H92" s="2">
        <v>9.4191188910000001E-2</v>
      </c>
      <c r="I92" s="2">
        <v>0.10027102465</v>
      </c>
      <c r="J92" s="10">
        <v>4.80375063419</v>
      </c>
      <c r="K92" s="10">
        <f t="shared" si="1"/>
        <v>19.21500253764</v>
      </c>
      <c r="L92" s="10">
        <v>2014</v>
      </c>
      <c r="M92" s="10"/>
      <c r="O92" s="4" t="s">
        <v>29</v>
      </c>
      <c r="P92" s="10">
        <v>67.030000000038896</v>
      </c>
      <c r="Q92" s="10">
        <v>-165.3741722</v>
      </c>
      <c r="R92" s="10">
        <v>105.7093601096</v>
      </c>
      <c r="S92" s="10">
        <v>-611.32035068279993</v>
      </c>
      <c r="T92" s="10">
        <v>500.32000946879998</v>
      </c>
      <c r="U92" s="10">
        <v>-675.82383438707996</v>
      </c>
      <c r="V92" s="10">
        <v>3101.6801884974398</v>
      </c>
      <c r="W92" s="10">
        <v>-781.41364793856008</v>
      </c>
      <c r="X92" s="10">
        <v>2338.05690312048</v>
      </c>
      <c r="Y92" s="10">
        <v>-692.55171008799994</v>
      </c>
      <c r="Z92" s="10">
        <v>3186.3127458999188</v>
      </c>
    </row>
    <row r="93" spans="1:26" x14ac:dyDescent="0.2">
      <c r="A93" s="10" t="s">
        <v>35</v>
      </c>
      <c r="B93" s="10">
        <v>20</v>
      </c>
      <c r="C93" s="10">
        <v>21366</v>
      </c>
      <c r="D93" s="10">
        <v>85464</v>
      </c>
      <c r="E93" s="10">
        <v>-3.03999996185</v>
      </c>
      <c r="F93" s="10">
        <v>2.2669792175299999</v>
      </c>
      <c r="G93" s="10">
        <v>5.3069791793799999</v>
      </c>
      <c r="H93" s="2">
        <v>-1.7532225919999998E-2</v>
      </c>
      <c r="I93" s="2">
        <v>0.16228735590999999</v>
      </c>
      <c r="J93" s="10">
        <v>-374.59353900000002</v>
      </c>
      <c r="K93" s="10">
        <f t="shared" si="1"/>
        <v>-1498.3741560268797</v>
      </c>
      <c r="L93" s="10">
        <v>2014</v>
      </c>
      <c r="M93" s="10"/>
      <c r="O93" s="4" t="s">
        <v>30</v>
      </c>
      <c r="P93" s="10">
        <v>141.71999999979602</v>
      </c>
      <c r="Q93" s="10">
        <v>-434.69466016656003</v>
      </c>
      <c r="R93" s="10">
        <v>-637.98139175680001</v>
      </c>
      <c r="S93" s="10"/>
      <c r="T93" s="10"/>
      <c r="U93" s="10"/>
      <c r="V93" s="10"/>
      <c r="W93" s="10"/>
      <c r="X93" s="10"/>
      <c r="Y93" s="10"/>
      <c r="Z93" s="10">
        <v>-930.95605192356402</v>
      </c>
    </row>
    <row r="94" spans="1:26" x14ac:dyDescent="0.2">
      <c r="A94" s="10" t="s">
        <v>13</v>
      </c>
      <c r="B94" s="10">
        <v>1</v>
      </c>
      <c r="C94" s="10">
        <v>4459</v>
      </c>
      <c r="D94" s="10">
        <v>17836</v>
      </c>
      <c r="E94" s="10">
        <v>-0.53999996184999999</v>
      </c>
      <c r="F94" s="10">
        <v>1.26999998093</v>
      </c>
      <c r="G94" s="10">
        <v>1.80999994278</v>
      </c>
      <c r="H94" s="2">
        <v>0.33671450733000002</v>
      </c>
      <c r="I94" s="2">
        <v>0.31818642688999998</v>
      </c>
      <c r="J94" s="10">
        <v>1501.40998816</v>
      </c>
      <c r="K94" s="10">
        <f t="shared" si="1"/>
        <v>6005.6399527378808</v>
      </c>
      <c r="L94" s="10">
        <v>2015</v>
      </c>
      <c r="M94" s="10"/>
      <c r="O94" s="4" t="s">
        <v>31</v>
      </c>
      <c r="P94" s="10">
        <v>-37.779999999991205</v>
      </c>
      <c r="Q94" s="10">
        <v>-12.801493643280001</v>
      </c>
      <c r="R94" s="10">
        <v>6.6143989560000005</v>
      </c>
      <c r="S94" s="10"/>
      <c r="T94" s="10"/>
      <c r="U94" s="10">
        <v>-873.24021674999995</v>
      </c>
      <c r="V94" s="10">
        <v>1813.7602003095999</v>
      </c>
      <c r="W94" s="10">
        <v>-699.02518070207998</v>
      </c>
      <c r="X94" s="10">
        <v>1087.63614839808</v>
      </c>
      <c r="Y94" s="10">
        <v>-728.85124007036006</v>
      </c>
      <c r="Z94" s="10">
        <v>556.31261649796875</v>
      </c>
    </row>
    <row r="95" spans="1:26" x14ac:dyDescent="0.2">
      <c r="A95" s="10" t="s">
        <v>14</v>
      </c>
      <c r="B95" s="10">
        <v>2</v>
      </c>
      <c r="C95" s="10">
        <v>17005</v>
      </c>
      <c r="D95" s="10">
        <v>68020</v>
      </c>
      <c r="E95" s="10">
        <v>-0.61000013351000004</v>
      </c>
      <c r="F95" s="10">
        <v>1.7699995040900001</v>
      </c>
      <c r="G95" s="10">
        <v>2.3799996376000001</v>
      </c>
      <c r="H95" s="2">
        <v>0.32969185188</v>
      </c>
      <c r="I95" s="2">
        <v>0.33843596198999998</v>
      </c>
      <c r="J95" s="10">
        <v>5606.4099411999996</v>
      </c>
      <c r="K95" s="10">
        <f t="shared" si="1"/>
        <v>22425.6397648776</v>
      </c>
      <c r="L95" s="10">
        <v>2015</v>
      </c>
      <c r="M95" s="10"/>
      <c r="O95" s="4" t="s">
        <v>40</v>
      </c>
      <c r="P95" s="10"/>
      <c r="Q95" s="10"/>
      <c r="R95" s="10"/>
      <c r="S95" s="10"/>
      <c r="T95" s="10">
        <v>24.28006936896</v>
      </c>
      <c r="U95" s="10">
        <v>787.19989769111999</v>
      </c>
      <c r="V95" s="10">
        <v>4423.8797702399997</v>
      </c>
      <c r="W95" s="10">
        <v>148.64009873015999</v>
      </c>
      <c r="X95" s="10">
        <v>4194.8391778211599</v>
      </c>
      <c r="Y95" s="10">
        <v>1430.5042052944</v>
      </c>
      <c r="Z95" s="10">
        <v>11009.343219145801</v>
      </c>
    </row>
    <row r="96" spans="1:26" x14ac:dyDescent="0.2">
      <c r="A96" s="10" t="s">
        <v>15</v>
      </c>
      <c r="B96" s="10">
        <v>3</v>
      </c>
      <c r="C96" s="10">
        <v>16901</v>
      </c>
      <c r="D96" s="10">
        <v>67604</v>
      </c>
      <c r="E96" s="10">
        <v>-0.42000007629000002</v>
      </c>
      <c r="F96" s="10">
        <v>1.09999990463</v>
      </c>
      <c r="G96" s="10">
        <v>1.51999998093</v>
      </c>
      <c r="H96" s="2">
        <v>9.7652801799999994E-2</v>
      </c>
      <c r="I96" s="2">
        <v>0.18299408324999999</v>
      </c>
      <c r="J96" s="10">
        <v>1650.43000317</v>
      </c>
      <c r="K96" s="10">
        <f t="shared" si="1"/>
        <v>6601.7200128872</v>
      </c>
      <c r="L96" s="10">
        <v>2015</v>
      </c>
      <c r="M96" s="10"/>
      <c r="O96" s="4" t="s">
        <v>32</v>
      </c>
      <c r="P96" s="10">
        <v>151.84999999978891</v>
      </c>
      <c r="Q96" s="10">
        <v>-877.55982968184003</v>
      </c>
      <c r="R96" s="10">
        <v>-109.16536713408</v>
      </c>
      <c r="S96" s="10"/>
      <c r="T96" s="10"/>
      <c r="U96" s="10"/>
      <c r="V96" s="10"/>
      <c r="W96" s="10"/>
      <c r="X96" s="10"/>
      <c r="Y96" s="10"/>
      <c r="Z96" s="10">
        <v>-834.87519681613117</v>
      </c>
    </row>
    <row r="97" spans="1:26" x14ac:dyDescent="0.2">
      <c r="A97" s="10" t="s">
        <v>16</v>
      </c>
      <c r="B97" s="10">
        <v>4</v>
      </c>
      <c r="C97" s="10">
        <v>5468</v>
      </c>
      <c r="D97" s="10">
        <v>21872</v>
      </c>
      <c r="E97" s="10">
        <v>-0.61999893188999999</v>
      </c>
      <c r="F97" s="10">
        <v>0.54999923705999998</v>
      </c>
      <c r="G97" s="10">
        <v>1.1699981689500001</v>
      </c>
      <c r="H97" s="2">
        <v>-1.391002324E-2</v>
      </c>
      <c r="I97" s="2">
        <v>5.9479583849999997E-2</v>
      </c>
      <c r="J97" s="10">
        <v>-76.060007095299994</v>
      </c>
      <c r="K97" s="10">
        <f t="shared" si="1"/>
        <v>-304.24002830527996</v>
      </c>
      <c r="L97" s="10">
        <v>2015</v>
      </c>
      <c r="M97" s="10"/>
      <c r="O97" s="4" t="s">
        <v>33</v>
      </c>
      <c r="P97" s="10">
        <v>-1202.3800000002088</v>
      </c>
      <c r="Q97" s="10">
        <v>-16551.6070757866</v>
      </c>
      <c r="R97" s="10">
        <v>12851.971481392959</v>
      </c>
      <c r="S97" s="10">
        <v>-7405.1339332223197</v>
      </c>
      <c r="T97" s="10">
        <v>-5893.8388438398006</v>
      </c>
      <c r="U97" s="10">
        <v>2323.1486681984002</v>
      </c>
      <c r="V97" s="10">
        <v>49179.160613808002</v>
      </c>
      <c r="W97" s="10">
        <v>-67476.66385666751</v>
      </c>
      <c r="X97" s="10">
        <v>36395.274501037682</v>
      </c>
      <c r="Y97" s="10">
        <v>-21421.713499880159</v>
      </c>
      <c r="Z97" s="10">
        <v>-19201.781944959552</v>
      </c>
    </row>
    <row r="98" spans="1:26" x14ac:dyDescent="0.2">
      <c r="A98" s="10" t="s">
        <v>17</v>
      </c>
      <c r="B98" s="10">
        <v>5</v>
      </c>
      <c r="C98" s="10">
        <v>25784</v>
      </c>
      <c r="D98" s="10">
        <v>103136</v>
      </c>
      <c r="E98" s="10">
        <v>-0.55000019073999995</v>
      </c>
      <c r="F98" s="10">
        <v>0.59000015259000005</v>
      </c>
      <c r="G98" s="10">
        <v>1.1400003433200001</v>
      </c>
      <c r="H98" s="2">
        <v>-2.711371739E-2</v>
      </c>
      <c r="I98" s="2">
        <v>6.532900472E-2</v>
      </c>
      <c r="J98" s="10">
        <v>-699.10008907300005</v>
      </c>
      <c r="K98" s="10">
        <f t="shared" si="1"/>
        <v>-2796.4003567350401</v>
      </c>
      <c r="L98" s="10">
        <v>2015</v>
      </c>
      <c r="M98" s="10"/>
      <c r="O98" s="4" t="s">
        <v>34</v>
      </c>
      <c r="P98" s="10">
        <v>22.410000000026599</v>
      </c>
      <c r="Q98" s="10">
        <v>-59.028015135599993</v>
      </c>
      <c r="R98" s="10">
        <v>32.22124479488</v>
      </c>
      <c r="S98" s="10"/>
      <c r="T98" s="10"/>
      <c r="U98" s="10"/>
      <c r="V98" s="10"/>
      <c r="W98" s="10"/>
      <c r="X98" s="10"/>
      <c r="Y98" s="10"/>
      <c r="Z98" s="10">
        <v>-4.3967703406933936</v>
      </c>
    </row>
    <row r="99" spans="1:26" x14ac:dyDescent="0.2">
      <c r="A99" s="10" t="s">
        <v>18</v>
      </c>
      <c r="B99" s="10">
        <v>6</v>
      </c>
      <c r="C99" s="10">
        <v>556</v>
      </c>
      <c r="D99" s="10">
        <v>2224</v>
      </c>
      <c r="E99" s="10">
        <v>-1.3599996566799999</v>
      </c>
      <c r="F99" s="10">
        <v>0.60000038147000001</v>
      </c>
      <c r="G99" s="10">
        <v>1.96000003815</v>
      </c>
      <c r="H99" s="2">
        <v>-0.15798563451</v>
      </c>
      <c r="I99" s="2">
        <v>0.23098763594999999</v>
      </c>
      <c r="J99" s="10">
        <v>-87.840012788799996</v>
      </c>
      <c r="K99" s="10">
        <f t="shared" si="1"/>
        <v>-351.36005115024</v>
      </c>
      <c r="L99" s="10">
        <v>2015</v>
      </c>
      <c r="M99" s="10"/>
      <c r="O99" s="4" t="s">
        <v>38</v>
      </c>
      <c r="P99" s="10"/>
      <c r="Q99" s="10">
        <v>66.218419067279996</v>
      </c>
      <c r="R99" s="10">
        <v>187.39307969064001</v>
      </c>
      <c r="S99" s="10"/>
      <c r="T99" s="10"/>
      <c r="U99" s="10"/>
      <c r="V99" s="10"/>
      <c r="W99" s="10"/>
      <c r="X99" s="10"/>
      <c r="Y99" s="10"/>
      <c r="Z99" s="10">
        <v>253.61149875792</v>
      </c>
    </row>
    <row r="100" spans="1:26" x14ac:dyDescent="0.2">
      <c r="A100" s="10" t="s">
        <v>19</v>
      </c>
      <c r="B100" s="10">
        <v>7</v>
      </c>
      <c r="C100" s="10">
        <v>17407</v>
      </c>
      <c r="D100" s="10">
        <v>69628</v>
      </c>
      <c r="E100" s="10">
        <v>-0.98000001907000001</v>
      </c>
      <c r="F100" s="10">
        <v>1.5800004005399999</v>
      </c>
      <c r="G100" s="10">
        <v>2.5600004196200001</v>
      </c>
      <c r="H100" s="2">
        <v>0.14230309758000001</v>
      </c>
      <c r="I100" s="2">
        <v>0.43861860419999998</v>
      </c>
      <c r="J100" s="10">
        <v>2477.0700194800002</v>
      </c>
      <c r="K100" s="10">
        <f t="shared" si="1"/>
        <v>9908.2800783002403</v>
      </c>
      <c r="L100" s="10">
        <v>2015</v>
      </c>
      <c r="M100" s="10"/>
      <c r="O100" s="4" t="s">
        <v>41</v>
      </c>
      <c r="P100" s="10"/>
      <c r="Q100" s="10"/>
      <c r="R100" s="10"/>
      <c r="S100" s="10"/>
      <c r="T100" s="10"/>
      <c r="U100" s="10"/>
      <c r="V100" s="10"/>
      <c r="W100" s="10">
        <v>-7.1879987713600002</v>
      </c>
      <c r="X100" s="10"/>
      <c r="Y100" s="10">
        <v>-10.280000209600001</v>
      </c>
      <c r="Z100" s="10">
        <v>-17.467998980960001</v>
      </c>
    </row>
    <row r="101" spans="1:26" x14ac:dyDescent="0.2">
      <c r="A101" s="10" t="s">
        <v>36</v>
      </c>
      <c r="B101" s="10">
        <v>8</v>
      </c>
      <c r="C101" s="10">
        <v>530</v>
      </c>
      <c r="D101" s="10">
        <v>2120</v>
      </c>
      <c r="E101" s="10">
        <v>-0.59000015259000005</v>
      </c>
      <c r="F101" s="10">
        <v>0.90000009537000003</v>
      </c>
      <c r="G101" s="10">
        <v>1.4900002479600001</v>
      </c>
      <c r="H101" s="2">
        <v>0.35626415937</v>
      </c>
      <c r="I101" s="2">
        <v>0.18867466467999999</v>
      </c>
      <c r="J101" s="10">
        <v>188.820004463</v>
      </c>
      <c r="K101" s="10">
        <f t="shared" si="1"/>
        <v>755.28001786439995</v>
      </c>
      <c r="L101" s="10">
        <v>2015</v>
      </c>
      <c r="M101" s="10"/>
      <c r="O101" s="4" t="s">
        <v>43</v>
      </c>
      <c r="P101" s="10"/>
      <c r="Q101" s="10"/>
      <c r="R101" s="10"/>
      <c r="S101" s="10"/>
      <c r="T101" s="10"/>
      <c r="U101" s="10"/>
      <c r="V101" s="10"/>
      <c r="W101" s="10"/>
      <c r="X101" s="10"/>
      <c r="Y101" s="10">
        <v>0.24519920352000002</v>
      </c>
      <c r="Z101" s="10">
        <v>0.24519920352000002</v>
      </c>
    </row>
    <row r="102" spans="1:26" x14ac:dyDescent="0.2">
      <c r="A102" s="10" t="s">
        <v>20</v>
      </c>
      <c r="B102" s="10">
        <v>9</v>
      </c>
      <c r="C102" s="10">
        <v>8575</v>
      </c>
      <c r="D102" s="10">
        <v>34300</v>
      </c>
      <c r="E102" s="10">
        <v>-0.47999954224000002</v>
      </c>
      <c r="F102" s="10">
        <v>0.55000019073999995</v>
      </c>
      <c r="G102" s="10">
        <v>1.0299997329699999</v>
      </c>
      <c r="H102" s="2">
        <v>6.0897971199999996E-3</v>
      </c>
      <c r="I102" s="2">
        <v>5.129096105E-2</v>
      </c>
      <c r="J102" s="10">
        <v>52.2200102806</v>
      </c>
      <c r="K102" s="10">
        <f t="shared" si="1"/>
        <v>208.880041216</v>
      </c>
      <c r="L102" s="10">
        <v>2015</v>
      </c>
      <c r="M102" s="10"/>
      <c r="O102" s="4" t="s">
        <v>42</v>
      </c>
      <c r="P102" s="10"/>
      <c r="Q102" s="10"/>
      <c r="R102" s="10"/>
      <c r="S102" s="10">
        <v>19.21500253764</v>
      </c>
      <c r="T102" s="10">
        <v>-14.200000763</v>
      </c>
      <c r="U102" s="10"/>
      <c r="V102" s="10"/>
      <c r="W102" s="10"/>
      <c r="X102" s="10"/>
      <c r="Y102" s="10"/>
      <c r="Z102" s="10">
        <v>5.01500177464</v>
      </c>
    </row>
    <row r="103" spans="1:26" x14ac:dyDescent="0.2">
      <c r="A103" s="10" t="s">
        <v>21</v>
      </c>
      <c r="B103" s="10">
        <v>10</v>
      </c>
      <c r="C103" s="10">
        <v>174</v>
      </c>
      <c r="D103" s="10">
        <v>696</v>
      </c>
      <c r="E103" s="10">
        <v>-0.25999999046</v>
      </c>
      <c r="F103" s="10">
        <v>0.32000017166</v>
      </c>
      <c r="G103" s="10">
        <v>0.58000016213000005</v>
      </c>
      <c r="H103" s="2">
        <v>2.896549373E-2</v>
      </c>
      <c r="I103" s="2">
        <v>7.1671910189999993E-2</v>
      </c>
      <c r="J103" s="10">
        <v>5.0399959087399999</v>
      </c>
      <c r="K103" s="10">
        <f t="shared" si="1"/>
        <v>20.15998363608</v>
      </c>
      <c r="L103" s="10">
        <v>2015</v>
      </c>
      <c r="M103" s="10"/>
      <c r="O103" s="4" t="s">
        <v>35</v>
      </c>
      <c r="P103" s="10">
        <v>9153.500000004824</v>
      </c>
      <c r="Q103" s="10">
        <v>12333.490674780562</v>
      </c>
      <c r="R103" s="10">
        <v>2123.35650224448</v>
      </c>
      <c r="S103" s="10">
        <v>-1498.3741560268797</v>
      </c>
      <c r="T103" s="10">
        <v>915.81961744468003</v>
      </c>
      <c r="U103" s="10">
        <v>-807.22323814743993</v>
      </c>
      <c r="V103" s="10">
        <v>4327.3967799940801</v>
      </c>
      <c r="W103" s="10">
        <v>-3949.10731603464</v>
      </c>
      <c r="X103" s="10">
        <v>1358.0049054512799</v>
      </c>
      <c r="Y103" s="10">
        <v>-2156.3660652060803</v>
      </c>
      <c r="Z103" s="10">
        <v>21800.497704504865</v>
      </c>
    </row>
    <row r="104" spans="1:26" x14ac:dyDescent="0.2">
      <c r="A104" s="10" t="s">
        <v>22</v>
      </c>
      <c r="B104" s="10">
        <v>11</v>
      </c>
      <c r="C104" s="10">
        <v>15581</v>
      </c>
      <c r="D104" s="10">
        <v>62324</v>
      </c>
      <c r="E104" s="10">
        <v>-0.31999969482000001</v>
      </c>
      <c r="F104" s="10">
        <v>0.60999965668</v>
      </c>
      <c r="G104" s="10">
        <v>0.92999935150000002</v>
      </c>
      <c r="H104" s="2">
        <v>5.5152428689999998E-2</v>
      </c>
      <c r="I104" s="2">
        <v>7.1588453519999998E-2</v>
      </c>
      <c r="J104" s="10">
        <v>859.32999134099998</v>
      </c>
      <c r="K104" s="10">
        <f t="shared" si="1"/>
        <v>3437.3199656755601</v>
      </c>
      <c r="L104" s="10">
        <v>2015</v>
      </c>
      <c r="M104" s="10"/>
      <c r="O104" s="4" t="s">
        <v>45</v>
      </c>
      <c r="P104" s="10">
        <v>1154872.5799991668</v>
      </c>
      <c r="Q104" s="10">
        <v>141764.1274396572</v>
      </c>
      <c r="R104" s="10">
        <v>68451.897879448516</v>
      </c>
      <c r="S104" s="10">
        <v>10361.594621728802</v>
      </c>
      <c r="T104" s="10">
        <v>44378.940477865915</v>
      </c>
      <c r="U104" s="10">
        <v>65038.37028521402</v>
      </c>
      <c r="V104" s="10">
        <v>96534.697156072158</v>
      </c>
      <c r="W104" s="10">
        <v>-34934.034433369314</v>
      </c>
      <c r="X104" s="10">
        <v>85199.766061285918</v>
      </c>
      <c r="Y104" s="10">
        <v>-15898.606420215201</v>
      </c>
      <c r="Z104" s="10">
        <v>1615769.3330668549</v>
      </c>
    </row>
    <row r="105" spans="1:26" x14ac:dyDescent="0.2">
      <c r="A105" s="10" t="s">
        <v>23</v>
      </c>
      <c r="B105" s="10">
        <v>12</v>
      </c>
      <c r="C105" s="10">
        <v>9146</v>
      </c>
      <c r="D105" s="10">
        <v>36584</v>
      </c>
      <c r="E105" s="10">
        <v>-0.41000080108999998</v>
      </c>
      <c r="F105" s="10">
        <v>0.26999998092999999</v>
      </c>
      <c r="G105" s="10">
        <v>0.68000078201000003</v>
      </c>
      <c r="H105" s="2">
        <v>6.4684052499999999E-3</v>
      </c>
      <c r="I105" s="2">
        <v>3.3267510700000003E-2</v>
      </c>
      <c r="J105" s="10">
        <v>59.160034418099997</v>
      </c>
      <c r="K105" s="10">
        <f t="shared" si="1"/>
        <v>236.64013766599999</v>
      </c>
      <c r="L105" s="10">
        <v>2015</v>
      </c>
      <c r="M105" s="10"/>
    </row>
    <row r="106" spans="1:26" x14ac:dyDescent="0.2">
      <c r="A106" s="10" t="s">
        <v>24</v>
      </c>
      <c r="B106" s="10">
        <v>13</v>
      </c>
      <c r="C106" s="10">
        <v>2111</v>
      </c>
      <c r="D106" s="10">
        <v>8444</v>
      </c>
      <c r="E106" s="10">
        <v>-0.31999969482000001</v>
      </c>
      <c r="F106" s="10">
        <v>0.21000003815000001</v>
      </c>
      <c r="G106" s="10">
        <v>0.52999973297000003</v>
      </c>
      <c r="H106" s="2">
        <v>6.2482132299999998E-3</v>
      </c>
      <c r="I106" s="2">
        <v>4.069903666E-2</v>
      </c>
      <c r="J106" s="10">
        <v>13.189978122699999</v>
      </c>
      <c r="K106" s="10">
        <f t="shared" si="1"/>
        <v>52.759912514119996</v>
      </c>
      <c r="L106" s="10">
        <v>2015</v>
      </c>
      <c r="M106" s="10"/>
      <c r="N106" s="9" t="s">
        <v>51</v>
      </c>
      <c r="O106" s="4">
        <v>4900</v>
      </c>
      <c r="P106" s="2">
        <f>P104/$O$106</f>
        <v>235.68828163248301</v>
      </c>
      <c r="Q106" s="2">
        <f t="shared" ref="Q106:Y106" si="2">Q104/$O$106</f>
        <v>28.931454579521876</v>
      </c>
      <c r="R106" s="2">
        <f t="shared" si="2"/>
        <v>13.969775077438472</v>
      </c>
      <c r="S106" s="2">
        <f t="shared" si="2"/>
        <v>2.1146111472915923</v>
      </c>
      <c r="T106" s="2">
        <f t="shared" si="2"/>
        <v>9.0569266281359013</v>
      </c>
      <c r="U106" s="2">
        <f t="shared" si="2"/>
        <v>13.27313679290082</v>
      </c>
      <c r="V106" s="2">
        <f t="shared" si="2"/>
        <v>19.700958603280032</v>
      </c>
      <c r="W106" s="2">
        <f t="shared" si="2"/>
        <v>-7.1293947823202677</v>
      </c>
      <c r="X106" s="2">
        <f t="shared" si="2"/>
        <v>17.387707359446107</v>
      </c>
      <c r="Y106" s="2">
        <f t="shared" si="2"/>
        <v>-3.2446135551459596</v>
      </c>
    </row>
    <row r="107" spans="1:26" x14ac:dyDescent="0.2">
      <c r="A107" s="10" t="s">
        <v>37</v>
      </c>
      <c r="B107" s="10">
        <v>14</v>
      </c>
      <c r="C107" s="10">
        <v>26666</v>
      </c>
      <c r="D107" s="10">
        <v>106664</v>
      </c>
      <c r="E107" s="10">
        <v>-0.36999988556000002</v>
      </c>
      <c r="F107" s="10">
        <v>0.78000020980999996</v>
      </c>
      <c r="G107" s="10">
        <v>1.15000009537</v>
      </c>
      <c r="H107" s="2">
        <v>2.2515938480000001E-2</v>
      </c>
      <c r="I107" s="2">
        <v>6.4694213789999996E-2</v>
      </c>
      <c r="J107" s="10">
        <v>600.41001558300002</v>
      </c>
      <c r="K107" s="10">
        <f t="shared" si="1"/>
        <v>2401.6400620307199</v>
      </c>
      <c r="L107" s="10">
        <v>2015</v>
      </c>
      <c r="M107" s="10"/>
    </row>
    <row r="108" spans="1:26" x14ac:dyDescent="0.2">
      <c r="A108" s="10" t="s">
        <v>28</v>
      </c>
      <c r="B108" s="10">
        <v>15</v>
      </c>
      <c r="C108" s="10">
        <v>4333</v>
      </c>
      <c r="D108" s="10">
        <v>17332</v>
      </c>
      <c r="E108" s="10">
        <v>-0.40999984741000001</v>
      </c>
      <c r="F108" s="10">
        <v>0.55000019073999995</v>
      </c>
      <c r="G108" s="10">
        <v>0.96000003815000001</v>
      </c>
      <c r="H108" s="2">
        <v>1.4112631719999999E-2</v>
      </c>
      <c r="I108" s="2">
        <v>4.4373501930000003E-2</v>
      </c>
      <c r="J108" s="10">
        <v>61.150033235499997</v>
      </c>
      <c r="K108" s="10">
        <f t="shared" si="1"/>
        <v>244.60013297103998</v>
      </c>
      <c r="L108" s="10">
        <v>2015</v>
      </c>
      <c r="M108" s="10"/>
    </row>
    <row r="109" spans="1:26" x14ac:dyDescent="0.2">
      <c r="A109" s="10" t="s">
        <v>29</v>
      </c>
      <c r="B109" s="10">
        <v>16</v>
      </c>
      <c r="C109" s="10">
        <v>13672</v>
      </c>
      <c r="D109" s="10">
        <v>54688</v>
      </c>
      <c r="E109" s="10">
        <v>-0.28000020981000001</v>
      </c>
      <c r="F109" s="10">
        <v>0.26999950409000001</v>
      </c>
      <c r="G109" s="10">
        <v>0.54999971390000002</v>
      </c>
      <c r="H109" s="2">
        <v>9.1486251000000001E-3</v>
      </c>
      <c r="I109" s="2">
        <v>3.1571958550000001E-2</v>
      </c>
      <c r="J109" s="10">
        <v>125.080002308</v>
      </c>
      <c r="K109" s="10">
        <f t="shared" si="1"/>
        <v>500.32000946879998</v>
      </c>
      <c r="L109" s="10">
        <v>2015</v>
      </c>
      <c r="M109" s="10"/>
    </row>
    <row r="110" spans="1:26" x14ac:dyDescent="0.2">
      <c r="A110" s="10" t="s">
        <v>40</v>
      </c>
      <c r="B110" s="10">
        <v>17</v>
      </c>
      <c r="C110" s="10">
        <v>1026</v>
      </c>
      <c r="D110" s="10">
        <v>4104</v>
      </c>
      <c r="E110" s="10">
        <v>-0.19000053406</v>
      </c>
      <c r="F110" s="10">
        <v>0.25</v>
      </c>
      <c r="G110" s="10">
        <v>0.44000053406</v>
      </c>
      <c r="H110" s="2">
        <v>5.9161962400000002E-3</v>
      </c>
      <c r="I110" s="2">
        <v>3.7536068589999999E-2</v>
      </c>
      <c r="J110" s="10">
        <v>6.0700173378000004</v>
      </c>
      <c r="K110" s="10">
        <f t="shared" si="1"/>
        <v>24.28006936896</v>
      </c>
      <c r="L110" s="10">
        <v>2015</v>
      </c>
      <c r="M110" s="10"/>
    </row>
    <row r="111" spans="1:26" x14ac:dyDescent="0.2">
      <c r="A111" s="10" t="s">
        <v>33</v>
      </c>
      <c r="B111" s="10">
        <v>18</v>
      </c>
      <c r="C111" s="10">
        <v>214431</v>
      </c>
      <c r="D111" s="10">
        <v>857724</v>
      </c>
      <c r="E111" s="10">
        <v>-2.03999996185</v>
      </c>
      <c r="F111" s="10">
        <v>1.99872636795</v>
      </c>
      <c r="G111" s="10">
        <v>4.0387263298000002</v>
      </c>
      <c r="H111" s="2">
        <v>-6.8714864500000004E-3</v>
      </c>
      <c r="I111" s="2">
        <v>8.4515748939999996E-2</v>
      </c>
      <c r="J111" s="10">
        <v>-1473.4597100000001</v>
      </c>
      <c r="K111" s="10">
        <f t="shared" si="1"/>
        <v>-5893.8388438398006</v>
      </c>
      <c r="L111" s="10">
        <v>2015</v>
      </c>
      <c r="M111" s="10"/>
    </row>
    <row r="112" spans="1:26" x14ac:dyDescent="0.2">
      <c r="A112" s="10" t="s">
        <v>42</v>
      </c>
      <c r="B112" s="10">
        <v>20</v>
      </c>
      <c r="C112" s="10">
        <v>25</v>
      </c>
      <c r="D112" s="10">
        <v>100</v>
      </c>
      <c r="E112" s="10">
        <v>-0.3899999857</v>
      </c>
      <c r="F112" s="10">
        <v>0.26999998092999999</v>
      </c>
      <c r="G112" s="10">
        <v>0.65999996662000004</v>
      </c>
      <c r="H112" s="2">
        <v>-0.14200000763000001</v>
      </c>
      <c r="I112" s="2">
        <v>0.14499653936000001</v>
      </c>
      <c r="J112" s="10">
        <v>-3.5500001907300001</v>
      </c>
      <c r="K112" s="10">
        <f t="shared" si="1"/>
        <v>-14.200000763</v>
      </c>
      <c r="L112" s="10">
        <v>2015</v>
      </c>
      <c r="M112" s="10"/>
    </row>
    <row r="113" spans="1:13" x14ac:dyDescent="0.2">
      <c r="A113" s="10" t="s">
        <v>35</v>
      </c>
      <c r="B113" s="10">
        <v>21</v>
      </c>
      <c r="C113" s="10">
        <v>18229</v>
      </c>
      <c r="D113" s="10">
        <v>72916</v>
      </c>
      <c r="E113" s="10">
        <v>-1.5595240592999999</v>
      </c>
      <c r="F113" s="10">
        <v>1.99608325958</v>
      </c>
      <c r="G113" s="10">
        <v>3.5556073188799999</v>
      </c>
      <c r="H113" s="2">
        <v>1.255992673E-2</v>
      </c>
      <c r="I113" s="2">
        <v>0.10052695909000001</v>
      </c>
      <c r="J113" s="10">
        <v>228.95490431799999</v>
      </c>
      <c r="K113" s="10">
        <f t="shared" si="1"/>
        <v>915.81961744468003</v>
      </c>
      <c r="L113" s="10">
        <v>2015</v>
      </c>
      <c r="M113" s="10"/>
    </row>
    <row r="114" spans="1:13" x14ac:dyDescent="0.2">
      <c r="A114" s="10" t="s">
        <v>13</v>
      </c>
      <c r="B114" s="10">
        <v>1</v>
      </c>
      <c r="C114" s="10">
        <v>705</v>
      </c>
      <c r="D114" s="10">
        <v>2820</v>
      </c>
      <c r="E114" s="10">
        <v>-1.9999980930000001E-2</v>
      </c>
      <c r="F114" s="10">
        <v>1.48000001907</v>
      </c>
      <c r="G114" s="10">
        <v>1.5</v>
      </c>
      <c r="H114" s="2">
        <v>0.70988655225999997</v>
      </c>
      <c r="I114" s="2">
        <v>0.22516751759</v>
      </c>
      <c r="J114" s="10">
        <v>500.47001934100001</v>
      </c>
      <c r="K114" s="10">
        <f t="shared" si="1"/>
        <v>2001.8800773731998</v>
      </c>
      <c r="L114" s="10">
        <v>2016</v>
      </c>
      <c r="M114" s="10"/>
    </row>
    <row r="115" spans="1:13" x14ac:dyDescent="0.2">
      <c r="A115" s="10" t="s">
        <v>14</v>
      </c>
      <c r="B115" s="10">
        <v>2</v>
      </c>
      <c r="C115" s="10">
        <v>15482</v>
      </c>
      <c r="D115" s="10">
        <v>61928</v>
      </c>
      <c r="E115" s="10">
        <v>-0.35999965668</v>
      </c>
      <c r="F115" s="10">
        <v>2</v>
      </c>
      <c r="G115" s="10">
        <v>2.3599996566799999</v>
      </c>
      <c r="H115" s="2">
        <v>0.47502196213999998</v>
      </c>
      <c r="I115" s="2">
        <v>0.22149992656</v>
      </c>
      <c r="J115" s="10">
        <v>7354.2900178399996</v>
      </c>
      <c r="K115" s="10">
        <f t="shared" si="1"/>
        <v>29417.160071405917</v>
      </c>
      <c r="L115" s="10">
        <v>2016</v>
      </c>
      <c r="M115" s="10"/>
    </row>
    <row r="116" spans="1:13" x14ac:dyDescent="0.2">
      <c r="A116" s="10" t="s">
        <v>15</v>
      </c>
      <c r="B116" s="10">
        <v>3</v>
      </c>
      <c r="C116" s="10">
        <v>33209</v>
      </c>
      <c r="D116" s="10">
        <v>132836</v>
      </c>
      <c r="E116" s="10">
        <v>-0.59999942780000004</v>
      </c>
      <c r="F116" s="10">
        <v>1.07999992371</v>
      </c>
      <c r="G116" s="10">
        <v>1.6799993515</v>
      </c>
      <c r="H116" s="2">
        <v>0.14892137925000001</v>
      </c>
      <c r="I116" s="2">
        <v>0.17462170588000001</v>
      </c>
      <c r="J116" s="10">
        <v>4945.5300836599999</v>
      </c>
      <c r="K116" s="10">
        <f t="shared" si="1"/>
        <v>19782.120334053001</v>
      </c>
      <c r="L116" s="10">
        <v>2016</v>
      </c>
      <c r="M116" s="10"/>
    </row>
    <row r="117" spans="1:13" x14ac:dyDescent="0.2">
      <c r="A117" s="10" t="s">
        <v>16</v>
      </c>
      <c r="B117" s="10">
        <v>4</v>
      </c>
      <c r="C117" s="10">
        <v>16531</v>
      </c>
      <c r="D117" s="10">
        <v>66124</v>
      </c>
      <c r="E117" s="10">
        <v>-0.40999984741000001</v>
      </c>
      <c r="F117" s="10">
        <v>0.65999984740999995</v>
      </c>
      <c r="G117" s="10">
        <v>1.0699996948199999</v>
      </c>
      <c r="H117" s="2">
        <v>6.8885125899999997E-2</v>
      </c>
      <c r="I117" s="2">
        <v>9.1616701640000006E-2</v>
      </c>
      <c r="J117" s="10">
        <v>1138.7400162199999</v>
      </c>
      <c r="K117" s="10">
        <f t="shared" si="1"/>
        <v>4554.9600650115999</v>
      </c>
      <c r="L117" s="10">
        <v>2016</v>
      </c>
      <c r="M117" s="10"/>
    </row>
    <row r="118" spans="1:13" x14ac:dyDescent="0.2">
      <c r="A118" s="10" t="s">
        <v>17</v>
      </c>
      <c r="B118" s="10">
        <v>5</v>
      </c>
      <c r="C118" s="10">
        <v>19143</v>
      </c>
      <c r="D118" s="10">
        <v>76572</v>
      </c>
      <c r="E118" s="10">
        <v>-0.29999923705999998</v>
      </c>
      <c r="F118" s="10">
        <v>0.72999954223999997</v>
      </c>
      <c r="G118" s="10">
        <v>1.0299987793000001</v>
      </c>
      <c r="H118" s="2">
        <v>2.062633401E-2</v>
      </c>
      <c r="I118" s="2">
        <v>5.6432810360000002E-2</v>
      </c>
      <c r="J118" s="10">
        <v>394.84991192799998</v>
      </c>
      <c r="K118" s="10">
        <f t="shared" si="1"/>
        <v>1579.3996478137201</v>
      </c>
      <c r="L118" s="10">
        <v>2016</v>
      </c>
      <c r="M118" s="10"/>
    </row>
    <row r="119" spans="1:13" x14ac:dyDescent="0.2">
      <c r="A119" s="10" t="s">
        <v>18</v>
      </c>
      <c r="B119" s="10">
        <v>6</v>
      </c>
      <c r="C119" s="10">
        <v>710</v>
      </c>
      <c r="D119" s="10">
        <v>2840</v>
      </c>
      <c r="E119" s="10">
        <v>-1.0200004577599999</v>
      </c>
      <c r="F119" s="10">
        <v>0.28000020981000001</v>
      </c>
      <c r="G119" s="10">
        <v>1.30000066757</v>
      </c>
      <c r="H119" s="2">
        <v>-0.15398590934</v>
      </c>
      <c r="I119" s="2">
        <v>0.18907716463999999</v>
      </c>
      <c r="J119" s="10">
        <v>-109.32999563200001</v>
      </c>
      <c r="K119" s="10">
        <f t="shared" si="1"/>
        <v>-437.31998252560004</v>
      </c>
      <c r="L119" s="10">
        <v>2016</v>
      </c>
      <c r="M119" s="10"/>
    </row>
    <row r="120" spans="1:13" x14ac:dyDescent="0.2">
      <c r="A120" s="10" t="s">
        <v>19</v>
      </c>
      <c r="B120" s="10">
        <v>7</v>
      </c>
      <c r="C120" s="10">
        <v>7976</v>
      </c>
      <c r="D120" s="10">
        <v>31904</v>
      </c>
      <c r="E120" s="10">
        <v>-1.0499997138999999</v>
      </c>
      <c r="F120" s="10">
        <v>1.82999992371</v>
      </c>
      <c r="G120" s="10">
        <v>2.8799996376000001</v>
      </c>
      <c r="H120" s="2">
        <v>0.10419221704999999</v>
      </c>
      <c r="I120" s="2">
        <v>0.36697265204000001</v>
      </c>
      <c r="J120" s="10">
        <v>831.03712320299996</v>
      </c>
      <c r="K120" s="10">
        <f t="shared" si="1"/>
        <v>3324.1484927632</v>
      </c>
      <c r="L120" s="10">
        <v>2016</v>
      </c>
      <c r="M120" s="10"/>
    </row>
    <row r="121" spans="1:13" x14ac:dyDescent="0.2">
      <c r="A121" s="10" t="s">
        <v>36</v>
      </c>
      <c r="B121" s="10">
        <v>8</v>
      </c>
      <c r="C121" s="10">
        <v>850</v>
      </c>
      <c r="D121" s="10">
        <v>3400</v>
      </c>
      <c r="E121" s="10">
        <v>-0.19999980927</v>
      </c>
      <c r="F121" s="10">
        <v>0.81999969482000001</v>
      </c>
      <c r="G121" s="10">
        <v>1.0199995040900001</v>
      </c>
      <c r="H121" s="2">
        <v>0.32314117376000001</v>
      </c>
      <c r="I121" s="2">
        <v>0.15604566655999999</v>
      </c>
      <c r="J121" s="10">
        <v>274.66999769199998</v>
      </c>
      <c r="K121" s="10">
        <f t="shared" si="1"/>
        <v>1098.679990784</v>
      </c>
      <c r="L121" s="10">
        <v>2016</v>
      </c>
      <c r="M121" s="10"/>
    </row>
    <row r="122" spans="1:13" x14ac:dyDescent="0.2">
      <c r="A122" s="10" t="s">
        <v>20</v>
      </c>
      <c r="B122" s="10">
        <v>9</v>
      </c>
      <c r="C122" s="10">
        <v>1772</v>
      </c>
      <c r="D122" s="10">
        <v>7088</v>
      </c>
      <c r="E122" s="10">
        <v>-0.25999975204999998</v>
      </c>
      <c r="F122" s="10">
        <v>0.25</v>
      </c>
      <c r="G122" s="10">
        <v>0.50999975205000003</v>
      </c>
      <c r="H122" s="2">
        <v>-9.7008998699999998E-3</v>
      </c>
      <c r="I122" s="2">
        <v>4.6048972399999999E-2</v>
      </c>
      <c r="J122" s="10">
        <v>-17.1899945736</v>
      </c>
      <c r="K122" s="10">
        <f t="shared" si="1"/>
        <v>-68.759978278559998</v>
      </c>
      <c r="L122" s="10">
        <v>2016</v>
      </c>
      <c r="M122" s="10"/>
    </row>
    <row r="123" spans="1:13" x14ac:dyDescent="0.2">
      <c r="A123" s="10" t="s">
        <v>21</v>
      </c>
      <c r="B123" s="10">
        <v>10</v>
      </c>
      <c r="C123" s="10">
        <v>243</v>
      </c>
      <c r="D123" s="10">
        <v>972</v>
      </c>
      <c r="E123" s="10">
        <v>-8.0000877380000002E-2</v>
      </c>
      <c r="F123" s="10">
        <v>0.36000061035000003</v>
      </c>
      <c r="G123" s="10">
        <v>0.44000148772999997</v>
      </c>
      <c r="H123" s="2">
        <v>5.032921034E-2</v>
      </c>
      <c r="I123" s="2">
        <v>8.1411786070000006E-2</v>
      </c>
      <c r="J123" s="10">
        <v>12.229998111700001</v>
      </c>
      <c r="K123" s="10">
        <f t="shared" si="1"/>
        <v>48.919992450480002</v>
      </c>
      <c r="L123" s="10">
        <v>2016</v>
      </c>
      <c r="M123" s="10"/>
    </row>
    <row r="124" spans="1:13" x14ac:dyDescent="0.2">
      <c r="A124" s="10" t="s">
        <v>22</v>
      </c>
      <c r="B124" s="10">
        <v>11</v>
      </c>
      <c r="C124" s="10">
        <v>5038</v>
      </c>
      <c r="D124" s="10">
        <v>20152</v>
      </c>
      <c r="E124" s="10">
        <v>-0.23000049590999999</v>
      </c>
      <c r="F124" s="10">
        <v>0.51000022887999996</v>
      </c>
      <c r="G124" s="10">
        <v>0.74000072479000001</v>
      </c>
      <c r="H124" s="2">
        <v>7.1349750680000004E-2</v>
      </c>
      <c r="I124" s="2">
        <v>5.3288860780000002E-2</v>
      </c>
      <c r="J124" s="10">
        <v>359.460043907</v>
      </c>
      <c r="K124" s="10">
        <f t="shared" si="1"/>
        <v>1437.84017570336</v>
      </c>
      <c r="L124" s="10">
        <v>2016</v>
      </c>
      <c r="M124" s="10"/>
    </row>
    <row r="125" spans="1:13" x14ac:dyDescent="0.2">
      <c r="A125" s="10" t="s">
        <v>23</v>
      </c>
      <c r="B125" s="10">
        <v>12</v>
      </c>
      <c r="C125" s="10">
        <v>2609</v>
      </c>
      <c r="D125" s="10">
        <v>10436</v>
      </c>
      <c r="E125" s="10">
        <v>-0.25</v>
      </c>
      <c r="F125" s="10">
        <v>0.25</v>
      </c>
      <c r="G125" s="10">
        <v>0.5</v>
      </c>
      <c r="H125" s="2">
        <v>1.090456198E-2</v>
      </c>
      <c r="I125" s="2">
        <v>4.7178186009999998E-2</v>
      </c>
      <c r="J125" s="10">
        <v>28.450002193500001</v>
      </c>
      <c r="K125" s="10">
        <f t="shared" si="1"/>
        <v>113.80000882328</v>
      </c>
      <c r="L125" s="10">
        <v>2016</v>
      </c>
      <c r="M125" s="10"/>
    </row>
    <row r="126" spans="1:13" x14ac:dyDescent="0.2">
      <c r="A126" s="10" t="s">
        <v>24</v>
      </c>
      <c r="B126" s="10">
        <v>13</v>
      </c>
      <c r="C126" s="10">
        <v>7350</v>
      </c>
      <c r="D126" s="10">
        <v>29400</v>
      </c>
      <c r="E126" s="10">
        <v>-0.23999977112000001</v>
      </c>
      <c r="F126" s="10">
        <v>0.23999977112000001</v>
      </c>
      <c r="G126" s="10">
        <v>0.47999954224000002</v>
      </c>
      <c r="H126" s="2">
        <v>-2.1564652300000002E-3</v>
      </c>
      <c r="I126" s="2">
        <v>3.1703821209999997E-2</v>
      </c>
      <c r="J126" s="10">
        <v>-15.850019455</v>
      </c>
      <c r="K126" s="10">
        <f t="shared" si="1"/>
        <v>-63.400077762000002</v>
      </c>
      <c r="L126" s="10">
        <v>2016</v>
      </c>
      <c r="M126" s="10"/>
    </row>
    <row r="127" spans="1:13" x14ac:dyDescent="0.2">
      <c r="A127" s="10" t="s">
        <v>37</v>
      </c>
      <c r="B127" s="10">
        <v>15</v>
      </c>
      <c r="C127" s="10">
        <v>5985</v>
      </c>
      <c r="D127" s="10">
        <v>23940</v>
      </c>
      <c r="E127" s="10">
        <v>-0.25</v>
      </c>
      <c r="F127" s="10">
        <v>0.39999961852999999</v>
      </c>
      <c r="G127" s="10">
        <v>0.64999961852999999</v>
      </c>
      <c r="H127" s="2">
        <v>6.8015039459999996E-2</v>
      </c>
      <c r="I127" s="2">
        <v>5.8930343119999999E-2</v>
      </c>
      <c r="J127" s="10">
        <v>407.07001113899997</v>
      </c>
      <c r="K127" s="10">
        <f t="shared" si="1"/>
        <v>1628.2800446724</v>
      </c>
      <c r="L127" s="10">
        <v>2016</v>
      </c>
      <c r="M127" s="10"/>
    </row>
    <row r="128" spans="1:13" x14ac:dyDescent="0.2">
      <c r="A128" s="10" t="s">
        <v>28</v>
      </c>
      <c r="B128" s="10">
        <v>16</v>
      </c>
      <c r="C128" s="10">
        <v>4499</v>
      </c>
      <c r="D128" s="10">
        <v>17996</v>
      </c>
      <c r="E128" s="10">
        <v>-0.48000049590999999</v>
      </c>
      <c r="F128" s="10">
        <v>0.45000028609999998</v>
      </c>
      <c r="G128" s="10">
        <v>0.93000078201000003</v>
      </c>
      <c r="H128" s="2">
        <v>-7.4127502599999999E-3</v>
      </c>
      <c r="I128" s="2">
        <v>3.7517088019999999E-2</v>
      </c>
      <c r="J128" s="10">
        <v>-33.349963426599999</v>
      </c>
      <c r="K128" s="10">
        <f t="shared" si="1"/>
        <v>-133.39985367896</v>
      </c>
      <c r="L128" s="10">
        <v>2016</v>
      </c>
      <c r="M128" s="10"/>
    </row>
    <row r="129" spans="1:13" x14ac:dyDescent="0.2">
      <c r="A129" s="10" t="s">
        <v>29</v>
      </c>
      <c r="B129" s="10">
        <v>17</v>
      </c>
      <c r="C129" s="10">
        <v>15759</v>
      </c>
      <c r="D129" s="10">
        <v>63036</v>
      </c>
      <c r="E129" s="10">
        <v>-0.68499994277999998</v>
      </c>
      <c r="F129" s="10">
        <v>0.48750019074000001</v>
      </c>
      <c r="G129" s="10">
        <v>1.17250013351</v>
      </c>
      <c r="H129" s="2">
        <v>-1.0721236029999999E-2</v>
      </c>
      <c r="I129" s="2">
        <v>4.1356387940000003E-2</v>
      </c>
      <c r="J129" s="10">
        <v>-168.95595860500001</v>
      </c>
      <c r="K129" s="10">
        <f t="shared" si="1"/>
        <v>-675.82383438707996</v>
      </c>
      <c r="L129" s="10">
        <v>2016</v>
      </c>
      <c r="M129" s="10"/>
    </row>
    <row r="130" spans="1:13" x14ac:dyDescent="0.2">
      <c r="A130" s="10" t="s">
        <v>31</v>
      </c>
      <c r="B130" s="10">
        <v>18</v>
      </c>
      <c r="C130" s="10">
        <v>31182</v>
      </c>
      <c r="D130" s="10">
        <v>124728</v>
      </c>
      <c r="E130" s="10">
        <v>-0.42000007629000002</v>
      </c>
      <c r="F130" s="10">
        <v>0.5</v>
      </c>
      <c r="G130" s="10">
        <v>0.92000007629000002</v>
      </c>
      <c r="H130" s="2">
        <v>-7.0011562499999996E-3</v>
      </c>
      <c r="I130" s="2">
        <v>4.8096432359999997E-2</v>
      </c>
      <c r="J130" s="10">
        <v>-218.310054302</v>
      </c>
      <c r="K130" s="10">
        <f t="shared" si="1"/>
        <v>-873.24021674999995</v>
      </c>
      <c r="L130" s="10">
        <v>2016</v>
      </c>
      <c r="M130" s="10"/>
    </row>
    <row r="131" spans="1:13" x14ac:dyDescent="0.2">
      <c r="A131" s="10" t="s">
        <v>40</v>
      </c>
      <c r="B131" s="10">
        <v>19</v>
      </c>
      <c r="C131" s="10">
        <v>10022</v>
      </c>
      <c r="D131" s="10">
        <v>40088</v>
      </c>
      <c r="E131" s="10">
        <v>-0.26000022888000002</v>
      </c>
      <c r="F131" s="10">
        <v>0.31000041962000002</v>
      </c>
      <c r="G131" s="10">
        <v>0.57000064849999998</v>
      </c>
      <c r="H131" s="2">
        <v>1.963679649E-2</v>
      </c>
      <c r="I131" s="2">
        <v>3.6915440959999997E-2</v>
      </c>
      <c r="J131" s="10">
        <v>196.79997444200001</v>
      </c>
      <c r="K131" s="10">
        <f t="shared" ref="K131:K194" si="3">D131*H131</f>
        <v>787.19989769111999</v>
      </c>
      <c r="L131" s="10">
        <v>2016</v>
      </c>
      <c r="M131" s="10"/>
    </row>
    <row r="132" spans="1:13" x14ac:dyDescent="0.2">
      <c r="A132" s="10" t="s">
        <v>33</v>
      </c>
      <c r="B132" s="10">
        <v>20</v>
      </c>
      <c r="C132" s="10">
        <v>204785</v>
      </c>
      <c r="D132" s="10">
        <v>819140</v>
      </c>
      <c r="E132" s="10">
        <v>-1.64750003815</v>
      </c>
      <c r="F132" s="10">
        <v>1.6899995803800001</v>
      </c>
      <c r="G132" s="10">
        <v>3.3374996185299999</v>
      </c>
      <c r="H132" s="2">
        <v>2.8360825600000001E-3</v>
      </c>
      <c r="I132" s="2">
        <v>8.1944180290000002E-2</v>
      </c>
      <c r="J132" s="10">
        <v>580.78716778800003</v>
      </c>
      <c r="K132" s="10">
        <f t="shared" si="3"/>
        <v>2323.1486681984002</v>
      </c>
      <c r="L132" s="10">
        <v>2016</v>
      </c>
      <c r="M132" s="10"/>
    </row>
    <row r="133" spans="1:13" x14ac:dyDescent="0.2">
      <c r="A133" s="10" t="s">
        <v>35</v>
      </c>
      <c r="B133" s="10">
        <v>23</v>
      </c>
      <c r="C133" s="10">
        <v>18229</v>
      </c>
      <c r="D133" s="10">
        <v>72916</v>
      </c>
      <c r="E133" s="10">
        <v>-5.0099997520399997</v>
      </c>
      <c r="F133" s="10">
        <v>2.0099997520400001</v>
      </c>
      <c r="G133" s="10">
        <v>7.0199995040900003</v>
      </c>
      <c r="H133" s="2">
        <v>-1.107059134E-2</v>
      </c>
      <c r="I133" s="2">
        <v>0.29517398065</v>
      </c>
      <c r="J133" s="10">
        <v>-201.805809498</v>
      </c>
      <c r="K133" s="10">
        <f t="shared" si="3"/>
        <v>-807.22323814743993</v>
      </c>
      <c r="L133" s="10">
        <v>2016</v>
      </c>
      <c r="M133" s="10"/>
    </row>
    <row r="134" spans="1:13" x14ac:dyDescent="0.2">
      <c r="A134" s="10" t="s">
        <v>13</v>
      </c>
      <c r="B134" s="10">
        <v>1</v>
      </c>
      <c r="C134" s="10">
        <v>574</v>
      </c>
      <c r="D134" s="10">
        <v>2296</v>
      </c>
      <c r="E134" s="10">
        <v>-0.36999988556000002</v>
      </c>
      <c r="F134" s="10">
        <v>1.07999992371</v>
      </c>
      <c r="G134" s="10">
        <v>1.4499998092699999</v>
      </c>
      <c r="H134" s="2">
        <v>0.16520904289999999</v>
      </c>
      <c r="I134" s="2">
        <v>0.25491585046999998</v>
      </c>
      <c r="J134" s="10">
        <v>94.829990625400001</v>
      </c>
      <c r="K134" s="10">
        <f t="shared" si="3"/>
        <v>379.3199624984</v>
      </c>
      <c r="L134" s="10">
        <v>2017</v>
      </c>
      <c r="M134" s="10"/>
    </row>
    <row r="135" spans="1:13" x14ac:dyDescent="0.2">
      <c r="A135" s="10" t="s">
        <v>14</v>
      </c>
      <c r="B135" s="10">
        <v>2</v>
      </c>
      <c r="C135" s="10">
        <v>1303</v>
      </c>
      <c r="D135" s="10">
        <v>5212</v>
      </c>
      <c r="E135" s="10">
        <v>-1.36999988556</v>
      </c>
      <c r="F135" s="10">
        <v>2.5100002288800001</v>
      </c>
      <c r="G135" s="10">
        <v>3.88000011444</v>
      </c>
      <c r="H135" s="2">
        <v>0.23559479611</v>
      </c>
      <c r="I135" s="2">
        <v>0.49880218158</v>
      </c>
      <c r="J135" s="10">
        <v>306.98001933099999</v>
      </c>
      <c r="K135" s="10">
        <f t="shared" si="3"/>
        <v>1227.9200773253201</v>
      </c>
      <c r="L135" s="10">
        <v>2017</v>
      </c>
      <c r="M135" s="10"/>
    </row>
    <row r="136" spans="1:13" x14ac:dyDescent="0.2">
      <c r="A136" s="10" t="s">
        <v>15</v>
      </c>
      <c r="B136" s="10">
        <v>3</v>
      </c>
      <c r="C136" s="10">
        <v>17798</v>
      </c>
      <c r="D136" s="10">
        <v>71192</v>
      </c>
      <c r="E136" s="10">
        <v>-1.0699996948199999</v>
      </c>
      <c r="F136" s="10">
        <v>1.37000083923</v>
      </c>
      <c r="G136" s="10">
        <v>2.4400005340600002</v>
      </c>
      <c r="H136" s="2">
        <v>0.22437676121</v>
      </c>
      <c r="I136" s="2">
        <v>0.19286645444</v>
      </c>
      <c r="J136" s="10">
        <v>3993.45759606</v>
      </c>
      <c r="K136" s="10">
        <f t="shared" si="3"/>
        <v>15973.830384062319</v>
      </c>
      <c r="L136" s="10">
        <v>2017</v>
      </c>
      <c r="M136" s="10"/>
    </row>
    <row r="137" spans="1:13" x14ac:dyDescent="0.2">
      <c r="A137" s="10" t="s">
        <v>16</v>
      </c>
      <c r="B137" s="10">
        <v>4</v>
      </c>
      <c r="C137" s="10">
        <v>16907</v>
      </c>
      <c r="D137" s="10">
        <v>67628</v>
      </c>
      <c r="E137" s="10">
        <v>-0.90999984740999995</v>
      </c>
      <c r="F137" s="10">
        <v>0.8700003624</v>
      </c>
      <c r="G137" s="10">
        <v>1.7800002098100001</v>
      </c>
      <c r="H137" s="2">
        <v>6.191725403E-2</v>
      </c>
      <c r="I137" s="2">
        <v>8.8230724400000002E-2</v>
      </c>
      <c r="J137" s="10">
        <v>1046.83501387</v>
      </c>
      <c r="K137" s="10">
        <f t="shared" si="3"/>
        <v>4187.3400555408398</v>
      </c>
      <c r="L137" s="10">
        <v>2017</v>
      </c>
      <c r="M137" s="10"/>
    </row>
    <row r="138" spans="1:13" x14ac:dyDescent="0.2">
      <c r="A138" s="10" t="s">
        <v>17</v>
      </c>
      <c r="B138" s="10">
        <v>5</v>
      </c>
      <c r="C138" s="10">
        <v>15643</v>
      </c>
      <c r="D138" s="10">
        <v>62572</v>
      </c>
      <c r="E138" s="10">
        <v>-1.0600004196199999</v>
      </c>
      <c r="F138" s="10">
        <v>0.89999961852999999</v>
      </c>
      <c r="G138" s="10">
        <v>1.96000003815</v>
      </c>
      <c r="H138" s="2">
        <v>4.18493905E-2</v>
      </c>
      <c r="I138" s="2">
        <v>6.8983912130000005E-2</v>
      </c>
      <c r="J138" s="10">
        <v>654.65001559300003</v>
      </c>
      <c r="K138" s="10">
        <f t="shared" si="3"/>
        <v>2618.6000623660002</v>
      </c>
      <c r="L138" s="10">
        <v>2017</v>
      </c>
      <c r="M138" s="10"/>
    </row>
    <row r="139" spans="1:13" x14ac:dyDescent="0.2">
      <c r="A139" s="10" t="s">
        <v>18</v>
      </c>
      <c r="B139" s="10">
        <v>6</v>
      </c>
      <c r="C139" s="10">
        <v>1086</v>
      </c>
      <c r="D139" s="10">
        <v>4344</v>
      </c>
      <c r="E139" s="10">
        <v>-0.83000087737999995</v>
      </c>
      <c r="F139" s="10">
        <v>0.90999984740999995</v>
      </c>
      <c r="G139" s="10">
        <v>1.74000072479</v>
      </c>
      <c r="H139" s="2">
        <v>-6.709944642E-2</v>
      </c>
      <c r="I139" s="2">
        <v>0.17373579852000001</v>
      </c>
      <c r="J139" s="10">
        <v>-72.869998812700004</v>
      </c>
      <c r="K139" s="10">
        <f t="shared" si="3"/>
        <v>-291.47999524848001</v>
      </c>
      <c r="L139" s="10">
        <v>2017</v>
      </c>
      <c r="M139" s="10"/>
    </row>
    <row r="140" spans="1:13" x14ac:dyDescent="0.2">
      <c r="A140" s="10" t="s">
        <v>19</v>
      </c>
      <c r="B140" s="10">
        <v>7</v>
      </c>
      <c r="C140" s="10">
        <v>5144</v>
      </c>
      <c r="D140" s="10">
        <v>20576</v>
      </c>
      <c r="E140" s="10">
        <v>-1.5099997520399999</v>
      </c>
      <c r="F140" s="10">
        <v>0.94000053405999995</v>
      </c>
      <c r="G140" s="10">
        <v>2.4500002860999999</v>
      </c>
      <c r="H140" s="2">
        <v>7.1135238400000002E-3</v>
      </c>
      <c r="I140" s="2">
        <v>0.15411581869999999</v>
      </c>
      <c r="J140" s="10">
        <v>36.591966628999998</v>
      </c>
      <c r="K140" s="10">
        <f t="shared" si="3"/>
        <v>146.36786653184001</v>
      </c>
      <c r="L140" s="10">
        <v>2017</v>
      </c>
      <c r="M140" s="10"/>
    </row>
    <row r="141" spans="1:13" x14ac:dyDescent="0.2">
      <c r="A141" s="10" t="s">
        <v>36</v>
      </c>
      <c r="B141" s="10">
        <v>8</v>
      </c>
      <c r="C141" s="10">
        <v>694</v>
      </c>
      <c r="D141" s="10">
        <v>2776</v>
      </c>
      <c r="E141" s="10">
        <v>-0.59999990462999997</v>
      </c>
      <c r="F141" s="10">
        <v>1.0199995040900001</v>
      </c>
      <c r="G141" s="10">
        <v>1.61999940872</v>
      </c>
      <c r="H141" s="2">
        <v>0.22381843475999999</v>
      </c>
      <c r="I141" s="2">
        <v>0.19301707956</v>
      </c>
      <c r="J141" s="10">
        <v>155.32999372500001</v>
      </c>
      <c r="K141" s="10">
        <f t="shared" si="3"/>
        <v>621.31997489375999</v>
      </c>
      <c r="L141" s="10">
        <v>2017</v>
      </c>
      <c r="M141" s="10"/>
    </row>
    <row r="142" spans="1:13" x14ac:dyDescent="0.2">
      <c r="A142" s="10" t="s">
        <v>20</v>
      </c>
      <c r="B142" s="10">
        <v>9</v>
      </c>
      <c r="C142" s="10">
        <v>1063</v>
      </c>
      <c r="D142" s="10">
        <v>4252</v>
      </c>
      <c r="E142" s="10">
        <v>-0.26999998092999999</v>
      </c>
      <c r="F142" s="10">
        <v>0.28999996184999999</v>
      </c>
      <c r="G142" s="10">
        <v>0.55999994277999998</v>
      </c>
      <c r="H142" s="2">
        <v>5.5352755349999998E-2</v>
      </c>
      <c r="I142" s="2">
        <v>6.6494264720000001E-2</v>
      </c>
      <c r="J142" s="10">
        <v>58.839978933300003</v>
      </c>
      <c r="K142" s="10">
        <f t="shared" si="3"/>
        <v>235.3599157482</v>
      </c>
      <c r="L142" s="10">
        <v>2017</v>
      </c>
      <c r="M142" s="10"/>
    </row>
    <row r="143" spans="1:13" x14ac:dyDescent="0.2">
      <c r="A143" s="10" t="s">
        <v>21</v>
      </c>
      <c r="B143" s="10">
        <v>10</v>
      </c>
      <c r="C143" s="10">
        <v>153</v>
      </c>
      <c r="D143" s="10">
        <v>612</v>
      </c>
      <c r="E143" s="10">
        <v>-0.25</v>
      </c>
      <c r="F143" s="10">
        <v>0.21999931335</v>
      </c>
      <c r="G143" s="10">
        <v>0.46999931335</v>
      </c>
      <c r="H143" s="2">
        <v>3.2483627590000001E-2</v>
      </c>
      <c r="I143" s="2">
        <v>7.1127955160000006E-2</v>
      </c>
      <c r="J143" s="10">
        <v>4.96999502182</v>
      </c>
      <c r="K143" s="10">
        <f t="shared" si="3"/>
        <v>19.87998008508</v>
      </c>
      <c r="L143" s="10">
        <v>2017</v>
      </c>
      <c r="M143" s="10"/>
    </row>
    <row r="144" spans="1:13" x14ac:dyDescent="0.2">
      <c r="A144" s="10" t="s">
        <v>22</v>
      </c>
      <c r="B144" s="10">
        <v>11</v>
      </c>
      <c r="C144" s="10">
        <v>4734</v>
      </c>
      <c r="D144" s="10">
        <v>18936</v>
      </c>
      <c r="E144" s="10">
        <v>-0.55625009537000003</v>
      </c>
      <c r="F144" s="10">
        <v>0.51000022887999996</v>
      </c>
      <c r="G144" s="10">
        <v>1.0662503242500001</v>
      </c>
      <c r="H144" s="2">
        <v>6.5697876569999994E-2</v>
      </c>
      <c r="I144" s="2">
        <v>5.028304167E-2</v>
      </c>
      <c r="J144" s="10">
        <v>311.01374769199998</v>
      </c>
      <c r="K144" s="10">
        <f t="shared" si="3"/>
        <v>1244.0549907295199</v>
      </c>
      <c r="L144" s="10">
        <v>2017</v>
      </c>
      <c r="M144" s="10"/>
    </row>
    <row r="145" spans="1:13" x14ac:dyDescent="0.2">
      <c r="A145" s="10" t="s">
        <v>23</v>
      </c>
      <c r="B145" s="10">
        <v>12</v>
      </c>
      <c r="C145" s="10">
        <v>2386</v>
      </c>
      <c r="D145" s="10">
        <v>9544</v>
      </c>
      <c r="E145" s="10">
        <v>-0.31000041962000002</v>
      </c>
      <c r="F145" s="10">
        <v>0.39999985695000001</v>
      </c>
      <c r="G145" s="10">
        <v>0.71000027656999998</v>
      </c>
      <c r="H145" s="2">
        <v>4.1240578129999997E-2</v>
      </c>
      <c r="I145" s="2">
        <v>4.2535572719999998E-2</v>
      </c>
      <c r="J145" s="10">
        <v>98.400019407299993</v>
      </c>
      <c r="K145" s="10">
        <f t="shared" si="3"/>
        <v>393.60007767271998</v>
      </c>
      <c r="L145" s="10">
        <v>2017</v>
      </c>
      <c r="M145" s="10"/>
    </row>
    <row r="146" spans="1:13" x14ac:dyDescent="0.2">
      <c r="A146" s="10" t="s">
        <v>24</v>
      </c>
      <c r="B146" s="10">
        <v>13</v>
      </c>
      <c r="C146" s="10">
        <v>9359</v>
      </c>
      <c r="D146" s="10">
        <v>37436</v>
      </c>
      <c r="E146" s="10">
        <v>-0.23999977112000001</v>
      </c>
      <c r="F146" s="10">
        <v>0.31999969482000001</v>
      </c>
      <c r="G146" s="10">
        <v>0.55999946594000005</v>
      </c>
      <c r="H146" s="2">
        <v>3.9028735119999998E-2</v>
      </c>
      <c r="I146" s="2">
        <v>3.5395095350000003E-2</v>
      </c>
      <c r="J146" s="10">
        <v>365.26993203199999</v>
      </c>
      <c r="K146" s="10">
        <f t="shared" si="3"/>
        <v>1461.0797279523199</v>
      </c>
      <c r="L146" s="10">
        <v>2017</v>
      </c>
      <c r="M146" s="10"/>
    </row>
    <row r="147" spans="1:13" x14ac:dyDescent="0.2">
      <c r="A147" s="10" t="s">
        <v>37</v>
      </c>
      <c r="B147" s="10">
        <v>14</v>
      </c>
      <c r="C147" s="10">
        <v>7485</v>
      </c>
      <c r="D147" s="10">
        <v>29940</v>
      </c>
      <c r="E147" s="10">
        <v>-0.5</v>
      </c>
      <c r="F147" s="10">
        <v>1.9199995994600001</v>
      </c>
      <c r="G147" s="10">
        <v>2.4199995994600001</v>
      </c>
      <c r="H147" s="2">
        <v>0.13816254092999999</v>
      </c>
      <c r="I147" s="2">
        <v>0.12498485715</v>
      </c>
      <c r="J147" s="10">
        <v>1034.14661884</v>
      </c>
      <c r="K147" s="10">
        <f t="shared" si="3"/>
        <v>4136.5864754442</v>
      </c>
      <c r="L147" s="10">
        <v>2017</v>
      </c>
      <c r="M147" s="10"/>
    </row>
    <row r="148" spans="1:13" x14ac:dyDescent="0.2">
      <c r="A148" s="10" t="s">
        <v>28</v>
      </c>
      <c r="B148" s="10">
        <v>15</v>
      </c>
      <c r="C148" s="10">
        <v>7175</v>
      </c>
      <c r="D148" s="10">
        <v>28700</v>
      </c>
      <c r="E148" s="10">
        <v>-0.26000022888000002</v>
      </c>
      <c r="F148" s="10">
        <v>0.88000011444000004</v>
      </c>
      <c r="G148" s="10">
        <v>1.1400003433200001</v>
      </c>
      <c r="H148" s="2">
        <v>4.6517074829999998E-2</v>
      </c>
      <c r="I148" s="2">
        <v>4.7180083070000003E-2</v>
      </c>
      <c r="J148" s="10">
        <v>333.76001191099999</v>
      </c>
      <c r="K148" s="10">
        <f t="shared" si="3"/>
        <v>1335.040047621</v>
      </c>
      <c r="L148" s="10">
        <v>2017</v>
      </c>
      <c r="M148" s="10"/>
    </row>
    <row r="149" spans="1:13" x14ac:dyDescent="0.2">
      <c r="A149" s="10" t="s">
        <v>29</v>
      </c>
      <c r="B149" s="10">
        <v>16</v>
      </c>
      <c r="C149" s="10">
        <v>19052</v>
      </c>
      <c r="D149" s="10">
        <v>76208</v>
      </c>
      <c r="E149" s="10">
        <v>-0.44000005722000002</v>
      </c>
      <c r="F149" s="10">
        <v>0.47000026702999997</v>
      </c>
      <c r="G149" s="10">
        <v>0.91000032424999999</v>
      </c>
      <c r="H149" s="2">
        <v>4.0700191429999998E-2</v>
      </c>
      <c r="I149" s="2">
        <v>3.6667459919999999E-2</v>
      </c>
      <c r="J149" s="10">
        <v>775.42004704500005</v>
      </c>
      <c r="K149" s="10">
        <f t="shared" si="3"/>
        <v>3101.6801884974398</v>
      </c>
      <c r="L149" s="10">
        <v>2017</v>
      </c>
      <c r="M149" s="10"/>
    </row>
    <row r="150" spans="1:13" x14ac:dyDescent="0.2">
      <c r="A150" s="10" t="s">
        <v>31</v>
      </c>
      <c r="B150" s="10">
        <v>17</v>
      </c>
      <c r="C150" s="10">
        <v>12665</v>
      </c>
      <c r="D150" s="10">
        <v>50660</v>
      </c>
      <c r="E150" s="10">
        <v>-0.44000053406</v>
      </c>
      <c r="F150" s="10">
        <v>0.61999988555999996</v>
      </c>
      <c r="G150" s="10">
        <v>1.0600004196199999</v>
      </c>
      <c r="H150" s="2">
        <v>3.5802609559999997E-2</v>
      </c>
      <c r="I150" s="2">
        <v>3.9845209100000001E-2</v>
      </c>
      <c r="J150" s="10">
        <v>453.44005012500003</v>
      </c>
      <c r="K150" s="10">
        <f t="shared" si="3"/>
        <v>1813.7602003095999</v>
      </c>
      <c r="L150" s="10">
        <v>2017</v>
      </c>
      <c r="M150" s="10"/>
    </row>
    <row r="151" spans="1:13" x14ac:dyDescent="0.2">
      <c r="A151" s="10" t="s">
        <v>40</v>
      </c>
      <c r="B151" s="10">
        <v>18</v>
      </c>
      <c r="C151" s="10">
        <v>21000</v>
      </c>
      <c r="D151" s="10">
        <v>84000</v>
      </c>
      <c r="E151" s="10">
        <v>-0.56999969482000001</v>
      </c>
      <c r="F151" s="10">
        <v>0.51000022887999996</v>
      </c>
      <c r="G151" s="10">
        <v>1.07999992371</v>
      </c>
      <c r="H151" s="2">
        <v>5.266523536E-2</v>
      </c>
      <c r="I151" s="2">
        <v>4.848746651E-2</v>
      </c>
      <c r="J151" s="10">
        <v>1105.9699425700001</v>
      </c>
      <c r="K151" s="10">
        <f t="shared" si="3"/>
        <v>4423.8797702399997</v>
      </c>
      <c r="L151" s="10">
        <v>2017</v>
      </c>
      <c r="M151" s="10"/>
    </row>
    <row r="152" spans="1:13" x14ac:dyDescent="0.2">
      <c r="A152" s="10" t="s">
        <v>33</v>
      </c>
      <c r="B152" s="10">
        <v>19</v>
      </c>
      <c r="C152" s="10">
        <v>239440</v>
      </c>
      <c r="D152" s="10">
        <v>957760</v>
      </c>
      <c r="E152" s="10">
        <v>-1.8600000143099999</v>
      </c>
      <c r="F152" s="10">
        <v>1.90000009537</v>
      </c>
      <c r="G152" s="10">
        <v>3.76000010967</v>
      </c>
      <c r="H152" s="2">
        <v>5.1348104550000002E-2</v>
      </c>
      <c r="I152" s="2">
        <v>9.0372343770000002E-2</v>
      </c>
      <c r="J152" s="10">
        <v>12294.790153899999</v>
      </c>
      <c r="K152" s="10">
        <f t="shared" si="3"/>
        <v>49179.160613808002</v>
      </c>
      <c r="L152" s="10">
        <v>2017</v>
      </c>
      <c r="M152" s="10"/>
    </row>
    <row r="153" spans="1:13" x14ac:dyDescent="0.2">
      <c r="A153" s="10" t="s">
        <v>35</v>
      </c>
      <c r="B153" s="10">
        <v>21</v>
      </c>
      <c r="C153" s="10">
        <v>18418</v>
      </c>
      <c r="D153" s="10">
        <v>73672</v>
      </c>
      <c r="E153" s="10">
        <v>-1.67000007629</v>
      </c>
      <c r="F153" s="10">
        <v>5.0733337402299998</v>
      </c>
      <c r="G153" s="10">
        <v>6.7433338165299999</v>
      </c>
      <c r="H153" s="2">
        <v>5.8738690140000001E-2</v>
      </c>
      <c r="I153" s="2">
        <v>0.29877805935000001</v>
      </c>
      <c r="J153" s="10">
        <v>1081.849195</v>
      </c>
      <c r="K153" s="10">
        <f t="shared" si="3"/>
        <v>4327.3967799940801</v>
      </c>
      <c r="L153" s="10">
        <v>2017</v>
      </c>
      <c r="M153" s="10"/>
    </row>
    <row r="154" spans="1:13" x14ac:dyDescent="0.2">
      <c r="A154" s="10" t="s">
        <v>13</v>
      </c>
      <c r="B154" s="10">
        <v>1</v>
      </c>
      <c r="C154" s="10">
        <v>1096</v>
      </c>
      <c r="D154" s="10">
        <v>4384</v>
      </c>
      <c r="E154" s="10">
        <v>-0.55699968338000005</v>
      </c>
      <c r="F154" s="10">
        <v>1.34800004959</v>
      </c>
      <c r="G154" s="10">
        <v>1.9049997329699999</v>
      </c>
      <c r="H154" s="2">
        <v>0.60459670055000003</v>
      </c>
      <c r="I154" s="2">
        <v>0.27901417527</v>
      </c>
      <c r="J154" s="10">
        <v>662.63798379900004</v>
      </c>
      <c r="K154" s="10">
        <f t="shared" si="3"/>
        <v>2650.5519352112001</v>
      </c>
      <c r="L154" s="10">
        <v>2018</v>
      </c>
      <c r="M154" s="10"/>
    </row>
    <row r="155" spans="1:13" x14ac:dyDescent="0.2">
      <c r="A155" s="10" t="s">
        <v>14</v>
      </c>
      <c r="B155" s="10">
        <v>2</v>
      </c>
      <c r="C155" s="10">
        <v>12229</v>
      </c>
      <c r="D155" s="10">
        <v>48916</v>
      </c>
      <c r="E155" s="10">
        <v>-0.56099987029999998</v>
      </c>
      <c r="F155" s="10">
        <v>1.4224996566799999</v>
      </c>
      <c r="G155" s="10">
        <v>1.98349952698</v>
      </c>
      <c r="H155" s="2">
        <v>0.44611316581999999</v>
      </c>
      <c r="I155" s="2">
        <v>0.23348962918999999</v>
      </c>
      <c r="J155" s="10">
        <v>5455.5179047600004</v>
      </c>
      <c r="K155" s="10">
        <f t="shared" si="3"/>
        <v>21822.071619251121</v>
      </c>
      <c r="L155" s="10">
        <v>2018</v>
      </c>
      <c r="M155" s="10"/>
    </row>
    <row r="156" spans="1:13" x14ac:dyDescent="0.2">
      <c r="A156" s="10" t="s">
        <v>15</v>
      </c>
      <c r="B156" s="10">
        <v>3</v>
      </c>
      <c r="C156" s="10">
        <v>20877</v>
      </c>
      <c r="D156" s="10">
        <v>83508</v>
      </c>
      <c r="E156" s="10">
        <v>-0.81599950789999998</v>
      </c>
      <c r="F156" s="10">
        <v>1.1920003890999999</v>
      </c>
      <c r="G156" s="10">
        <v>2.0079998969999999</v>
      </c>
      <c r="H156" s="2">
        <v>0.13116748831</v>
      </c>
      <c r="I156" s="2">
        <v>0.16424113881999999</v>
      </c>
      <c r="J156" s="10">
        <v>2738.3836534000002</v>
      </c>
      <c r="K156" s="10">
        <f t="shared" si="3"/>
        <v>10953.53461379148</v>
      </c>
      <c r="L156" s="10">
        <v>2018</v>
      </c>
      <c r="M156" s="10"/>
    </row>
    <row r="157" spans="1:13" x14ac:dyDescent="0.2">
      <c r="A157" s="10" t="s">
        <v>16</v>
      </c>
      <c r="B157" s="10">
        <v>4</v>
      </c>
      <c r="C157" s="10">
        <v>26057</v>
      </c>
      <c r="D157" s="10">
        <v>104228</v>
      </c>
      <c r="E157" s="10">
        <v>-1.5</v>
      </c>
      <c r="F157" s="10">
        <v>0.99900054932000004</v>
      </c>
      <c r="G157" s="10">
        <v>2.4990005493199998</v>
      </c>
      <c r="H157" s="2">
        <v>1.9017262409999999E-2</v>
      </c>
      <c r="I157" s="2">
        <v>8.2421286369999999E-2</v>
      </c>
      <c r="J157" s="10">
        <v>495.53280663499999</v>
      </c>
      <c r="K157" s="10">
        <f t="shared" si="3"/>
        <v>1982.13122646948</v>
      </c>
      <c r="L157" s="10">
        <v>2018</v>
      </c>
      <c r="M157" s="10"/>
    </row>
    <row r="158" spans="1:13" x14ac:dyDescent="0.2">
      <c r="A158" s="10" t="s">
        <v>17</v>
      </c>
      <c r="B158" s="10">
        <v>5</v>
      </c>
      <c r="C158" s="10">
        <v>17593</v>
      </c>
      <c r="D158" s="10">
        <v>70372</v>
      </c>
      <c r="E158" s="10">
        <v>-0.52999973297000003</v>
      </c>
      <c r="F158" s="10">
        <v>0.52299880981000002</v>
      </c>
      <c r="G158" s="10">
        <v>1.0529985427899999</v>
      </c>
      <c r="H158" s="2">
        <v>-2.3816404530000002E-2</v>
      </c>
      <c r="I158" s="2">
        <v>5.1662308949999999E-2</v>
      </c>
      <c r="J158" s="10">
        <v>-419.00200486199998</v>
      </c>
      <c r="K158" s="10">
        <f t="shared" si="3"/>
        <v>-1676.0080195851601</v>
      </c>
      <c r="L158" s="10">
        <v>2018</v>
      </c>
      <c r="M158" s="10"/>
    </row>
    <row r="159" spans="1:13" x14ac:dyDescent="0.2">
      <c r="A159" s="10" t="s">
        <v>18</v>
      </c>
      <c r="B159" s="10">
        <v>6</v>
      </c>
      <c r="C159" s="10">
        <v>869</v>
      </c>
      <c r="D159" s="10">
        <v>3476</v>
      </c>
      <c r="E159" s="10">
        <v>-1.3189992904700001</v>
      </c>
      <c r="F159" s="10">
        <v>0.92599964142000002</v>
      </c>
      <c r="G159" s="10">
        <v>2.2449989318800001</v>
      </c>
      <c r="H159" s="2">
        <v>-0.17881471378</v>
      </c>
      <c r="I159" s="2">
        <v>0.246584725</v>
      </c>
      <c r="J159" s="10">
        <v>-155.38998627699999</v>
      </c>
      <c r="K159" s="10">
        <f t="shared" si="3"/>
        <v>-621.55994509927996</v>
      </c>
      <c r="L159" s="10">
        <v>2018</v>
      </c>
      <c r="M159" s="10"/>
    </row>
    <row r="160" spans="1:13" x14ac:dyDescent="0.2">
      <c r="A160" s="10" t="s">
        <v>19</v>
      </c>
      <c r="B160" s="10">
        <v>7</v>
      </c>
      <c r="C160" s="10">
        <v>4419</v>
      </c>
      <c r="D160" s="10">
        <v>17676</v>
      </c>
      <c r="E160" s="10">
        <v>-1.46199989319</v>
      </c>
      <c r="F160" s="10">
        <v>1.6809997558600001</v>
      </c>
      <c r="G160" s="10">
        <v>3.1429996490500001</v>
      </c>
      <c r="H160" s="2">
        <v>0.15048698462999999</v>
      </c>
      <c r="I160" s="2">
        <v>0.43020578446000002</v>
      </c>
      <c r="J160" s="10">
        <v>665.00198507300001</v>
      </c>
      <c r="K160" s="10">
        <f t="shared" si="3"/>
        <v>2660.0079403198797</v>
      </c>
      <c r="L160" s="10">
        <v>2018</v>
      </c>
      <c r="M160" s="10"/>
    </row>
    <row r="161" spans="1:13" x14ac:dyDescent="0.2">
      <c r="A161" s="10" t="s">
        <v>36</v>
      </c>
      <c r="B161" s="10">
        <v>8</v>
      </c>
      <c r="C161" s="10">
        <v>572</v>
      </c>
      <c r="D161" s="10">
        <v>2288</v>
      </c>
      <c r="E161" s="10">
        <v>-0.22000026703</v>
      </c>
      <c r="F161" s="10">
        <v>1.1820001602200001</v>
      </c>
      <c r="G161" s="10">
        <v>1.40200042725</v>
      </c>
      <c r="H161" s="2">
        <v>0.34995280028999998</v>
      </c>
      <c r="I161" s="2">
        <v>0.20045686759</v>
      </c>
      <c r="J161" s="10">
        <v>200.173001766</v>
      </c>
      <c r="K161" s="10">
        <f t="shared" si="3"/>
        <v>800.6920070635199</v>
      </c>
      <c r="L161" s="10">
        <v>2018</v>
      </c>
      <c r="M161" s="10"/>
    </row>
    <row r="162" spans="1:13" x14ac:dyDescent="0.2">
      <c r="A162" s="10" t="s">
        <v>20</v>
      </c>
      <c r="B162" s="10">
        <v>9</v>
      </c>
      <c r="C162" s="10">
        <v>389</v>
      </c>
      <c r="D162" s="10">
        <v>1556</v>
      </c>
      <c r="E162" s="10">
        <v>-0.40299987792999997</v>
      </c>
      <c r="F162" s="10">
        <v>0.13700008391999999</v>
      </c>
      <c r="G162" s="10">
        <v>0.53999996184999999</v>
      </c>
      <c r="H162" s="2">
        <v>-1.2205692670000001E-2</v>
      </c>
      <c r="I162" s="2">
        <v>5.5656893839999999E-2</v>
      </c>
      <c r="J162" s="10">
        <v>-4.7480144500700003</v>
      </c>
      <c r="K162" s="10">
        <f t="shared" si="3"/>
        <v>-18.992057794520001</v>
      </c>
      <c r="L162" s="10">
        <v>2018</v>
      </c>
      <c r="M162" s="10"/>
    </row>
    <row r="163" spans="1:13" x14ac:dyDescent="0.2">
      <c r="A163" s="10" t="s">
        <v>21</v>
      </c>
      <c r="B163" s="10">
        <v>10</v>
      </c>
      <c r="C163" s="10">
        <v>36</v>
      </c>
      <c r="D163" s="10">
        <v>144</v>
      </c>
      <c r="E163" s="10">
        <v>-6.900024414E-2</v>
      </c>
      <c r="F163" s="10">
        <v>8.0999374390000003E-2</v>
      </c>
      <c r="G163" s="10">
        <v>0.14999961852999999</v>
      </c>
      <c r="H163" s="2">
        <v>-7.2779258100000004E-3</v>
      </c>
      <c r="I163" s="2">
        <v>3.9457850949999998E-2</v>
      </c>
      <c r="J163" s="10">
        <v>-0.26200532913000002</v>
      </c>
      <c r="K163" s="10">
        <f t="shared" si="3"/>
        <v>-1.0480213166400001</v>
      </c>
      <c r="L163" s="10">
        <v>2018</v>
      </c>
      <c r="M163" s="10"/>
    </row>
    <row r="164" spans="1:13" x14ac:dyDescent="0.2">
      <c r="A164" s="10" t="s">
        <v>22</v>
      </c>
      <c r="B164" s="10">
        <v>11</v>
      </c>
      <c r="C164" s="10">
        <v>1581</v>
      </c>
      <c r="D164" s="10">
        <v>6324</v>
      </c>
      <c r="E164" s="10">
        <v>-0.38399982451999998</v>
      </c>
      <c r="F164" s="10">
        <v>0.3170003891</v>
      </c>
      <c r="G164" s="10">
        <v>0.70100021361999998</v>
      </c>
      <c r="H164" s="2">
        <v>2.9607742099999998E-3</v>
      </c>
      <c r="I164" s="2">
        <v>5.6532210409999999E-2</v>
      </c>
      <c r="J164" s="10">
        <v>4.6809840202300004</v>
      </c>
      <c r="K164" s="10">
        <f t="shared" si="3"/>
        <v>18.72393610404</v>
      </c>
      <c r="L164" s="10">
        <v>2018</v>
      </c>
      <c r="M164" s="10"/>
    </row>
    <row r="165" spans="1:13" x14ac:dyDescent="0.2">
      <c r="A165" s="10" t="s">
        <v>23</v>
      </c>
      <c r="B165" s="10">
        <v>12</v>
      </c>
      <c r="C165" s="10">
        <v>792</v>
      </c>
      <c r="D165" s="10">
        <v>3168</v>
      </c>
      <c r="E165" s="10">
        <v>-0.40399932860999999</v>
      </c>
      <c r="F165" s="10">
        <v>0.24499988555999999</v>
      </c>
      <c r="G165" s="10">
        <v>0.64899921416999995</v>
      </c>
      <c r="H165" s="2">
        <v>-1.7986136860000002E-2</v>
      </c>
      <c r="I165" s="2">
        <v>5.4947479530000003E-2</v>
      </c>
      <c r="J165" s="10">
        <v>-14.2450203896</v>
      </c>
      <c r="K165" s="10">
        <f t="shared" si="3"/>
        <v>-56.980081572480003</v>
      </c>
      <c r="L165" s="10">
        <v>2018</v>
      </c>
      <c r="M165" s="10"/>
    </row>
    <row r="166" spans="1:13" x14ac:dyDescent="0.2">
      <c r="A166" s="10" t="s">
        <v>24</v>
      </c>
      <c r="B166" s="10">
        <v>13</v>
      </c>
      <c r="C166" s="10">
        <v>5616</v>
      </c>
      <c r="D166" s="10">
        <v>22464</v>
      </c>
      <c r="E166" s="10">
        <v>-0.56999969482000001</v>
      </c>
      <c r="F166" s="10">
        <v>0.20599937438999999</v>
      </c>
      <c r="G166" s="10">
        <v>0.77599906920999995</v>
      </c>
      <c r="H166" s="2">
        <v>-2.730660654E-2</v>
      </c>
      <c r="I166" s="2">
        <v>4.6880485020000001E-2</v>
      </c>
      <c r="J166" s="10">
        <v>-153.35390233999999</v>
      </c>
      <c r="K166" s="10">
        <f t="shared" si="3"/>
        <v>-613.41560931456002</v>
      </c>
      <c r="L166" s="10">
        <v>2018</v>
      </c>
      <c r="M166" s="10"/>
    </row>
    <row r="167" spans="1:13" x14ac:dyDescent="0.2">
      <c r="A167" s="10" t="s">
        <v>37</v>
      </c>
      <c r="B167" s="10">
        <v>14</v>
      </c>
      <c r="C167" s="10">
        <v>6689</v>
      </c>
      <c r="D167" s="10">
        <v>26756</v>
      </c>
      <c r="E167" s="10">
        <v>-0.40299987792999997</v>
      </c>
      <c r="F167" s="10">
        <v>0.33600044251</v>
      </c>
      <c r="G167" s="10">
        <v>0.73900032043999997</v>
      </c>
      <c r="H167" s="2">
        <v>1.5641363450000001E-2</v>
      </c>
      <c r="I167" s="2">
        <v>6.2172744510000003E-2</v>
      </c>
      <c r="J167" s="10">
        <v>104.625080109</v>
      </c>
      <c r="K167" s="10">
        <f t="shared" si="3"/>
        <v>418.50032046820002</v>
      </c>
      <c r="L167" s="10">
        <v>2018</v>
      </c>
      <c r="M167" s="10"/>
    </row>
    <row r="168" spans="1:13" x14ac:dyDescent="0.2">
      <c r="A168" s="10" t="s">
        <v>28</v>
      </c>
      <c r="B168" s="10">
        <v>15</v>
      </c>
      <c r="C168" s="10">
        <v>8130</v>
      </c>
      <c r="D168" s="10">
        <v>32520</v>
      </c>
      <c r="E168" s="10">
        <v>-0.41600036621000003</v>
      </c>
      <c r="F168" s="10">
        <v>0.28800010680999999</v>
      </c>
      <c r="G168" s="10">
        <v>0.70400047302000002</v>
      </c>
      <c r="H168" s="2">
        <v>-1.4990356579999999E-2</v>
      </c>
      <c r="I168" s="2">
        <v>4.3311509820000003E-2</v>
      </c>
      <c r="J168" s="10">
        <v>-121.871598959</v>
      </c>
      <c r="K168" s="10">
        <f t="shared" si="3"/>
        <v>-487.48639598159997</v>
      </c>
      <c r="L168" s="10">
        <v>2018</v>
      </c>
      <c r="M168" s="10"/>
    </row>
    <row r="169" spans="1:13" x14ac:dyDescent="0.2">
      <c r="A169" s="10" t="s">
        <v>29</v>
      </c>
      <c r="B169" s="10">
        <v>16</v>
      </c>
      <c r="C169" s="10">
        <v>15054</v>
      </c>
      <c r="D169" s="10">
        <v>60216</v>
      </c>
      <c r="E169" s="10">
        <v>-0.62599945067999996</v>
      </c>
      <c r="F169" s="10">
        <v>0.26500034332</v>
      </c>
      <c r="G169" s="10">
        <v>0.89099979400999996</v>
      </c>
      <c r="H169" s="2">
        <v>-1.2976844160000001E-2</v>
      </c>
      <c r="I169" s="2">
        <v>6.3815301049999995E-2</v>
      </c>
      <c r="J169" s="10">
        <v>-195.353411913</v>
      </c>
      <c r="K169" s="10">
        <f t="shared" si="3"/>
        <v>-781.41364793856008</v>
      </c>
      <c r="L169" s="10">
        <v>2018</v>
      </c>
      <c r="M169" s="10"/>
    </row>
    <row r="170" spans="1:13" x14ac:dyDescent="0.2">
      <c r="A170" s="10" t="s">
        <v>31</v>
      </c>
      <c r="B170" s="10">
        <v>17</v>
      </c>
      <c r="C170" s="10">
        <v>6992</v>
      </c>
      <c r="D170" s="10">
        <v>27968</v>
      </c>
      <c r="E170" s="10">
        <v>-0.50999927520999999</v>
      </c>
      <c r="F170" s="10">
        <v>0.18700027465999999</v>
      </c>
      <c r="G170" s="10">
        <v>0.69699954987000001</v>
      </c>
      <c r="H170" s="2">
        <v>-2.499374931E-2</v>
      </c>
      <c r="I170" s="2">
        <v>4.9418551960000001E-2</v>
      </c>
      <c r="J170" s="10">
        <v>-174.756295204</v>
      </c>
      <c r="K170" s="10">
        <f t="shared" si="3"/>
        <v>-699.02518070207998</v>
      </c>
      <c r="L170" s="10">
        <v>2018</v>
      </c>
      <c r="M170" s="10"/>
    </row>
    <row r="171" spans="1:13" x14ac:dyDescent="0.2">
      <c r="A171" s="10" t="s">
        <v>40</v>
      </c>
      <c r="B171" s="10">
        <v>18</v>
      </c>
      <c r="C171" s="10">
        <v>11766</v>
      </c>
      <c r="D171" s="10">
        <v>47064</v>
      </c>
      <c r="E171" s="10">
        <v>-0.47899913787999998</v>
      </c>
      <c r="F171" s="10">
        <v>0.26300048828</v>
      </c>
      <c r="G171" s="10">
        <v>0.74199962616000004</v>
      </c>
      <c r="H171" s="2">
        <v>3.1582546899999999E-3</v>
      </c>
      <c r="I171" s="2">
        <v>4.3755646820000001E-2</v>
      </c>
      <c r="J171" s="10">
        <v>37.160024642899998</v>
      </c>
      <c r="K171" s="10">
        <f t="shared" si="3"/>
        <v>148.64009873015999</v>
      </c>
      <c r="L171" s="10">
        <v>2018</v>
      </c>
      <c r="M171" s="10"/>
    </row>
    <row r="172" spans="1:13" x14ac:dyDescent="0.2">
      <c r="A172" s="10" t="s">
        <v>33</v>
      </c>
      <c r="B172" s="10">
        <v>19</v>
      </c>
      <c r="C172" s="10">
        <v>237104</v>
      </c>
      <c r="D172" s="10">
        <v>948416</v>
      </c>
      <c r="E172" s="10">
        <v>-3.3229994773899998</v>
      </c>
      <c r="F172" s="10">
        <v>1.91400051117</v>
      </c>
      <c r="G172" s="10">
        <v>5.23699998856</v>
      </c>
      <c r="H172" s="2">
        <v>-7.1146694969999993E-2</v>
      </c>
      <c r="I172" s="2">
        <v>0.11442699403000001</v>
      </c>
      <c r="J172" s="10">
        <v>-16869.1659631</v>
      </c>
      <c r="K172" s="10">
        <f t="shared" si="3"/>
        <v>-67476.66385666751</v>
      </c>
      <c r="L172" s="10">
        <v>2018</v>
      </c>
      <c r="M172" s="10"/>
    </row>
    <row r="173" spans="1:13" x14ac:dyDescent="0.2">
      <c r="A173" s="10" t="s">
        <v>41</v>
      </c>
      <c r="B173" s="10">
        <v>20</v>
      </c>
      <c r="C173" s="10">
        <v>22</v>
      </c>
      <c r="D173" s="10">
        <v>88</v>
      </c>
      <c r="E173" s="10">
        <v>-0.32500004768000001</v>
      </c>
      <c r="F173" s="10">
        <v>8.8999986650000001E-2</v>
      </c>
      <c r="G173" s="10">
        <v>0.41400003432999999</v>
      </c>
      <c r="H173" s="2">
        <v>-8.1681804220000001E-2</v>
      </c>
      <c r="I173" s="2">
        <v>0.11340773622</v>
      </c>
      <c r="J173" s="10">
        <v>-1.7969996929200001</v>
      </c>
      <c r="K173" s="10">
        <f t="shared" si="3"/>
        <v>-7.1879987713600002</v>
      </c>
      <c r="L173" s="10">
        <v>2018</v>
      </c>
      <c r="M173" s="10"/>
    </row>
    <row r="174" spans="1:13" x14ac:dyDescent="0.2">
      <c r="A174" s="10" t="s">
        <v>35</v>
      </c>
      <c r="B174" s="10">
        <v>22</v>
      </c>
      <c r="C174" s="10">
        <v>17781</v>
      </c>
      <c r="D174" s="10">
        <v>71124</v>
      </c>
      <c r="E174" s="10">
        <v>-5.3569998741099996</v>
      </c>
      <c r="F174" s="10">
        <v>3.3809990882899998</v>
      </c>
      <c r="G174" s="10">
        <v>8.7379989624000007</v>
      </c>
      <c r="H174" s="2">
        <v>-5.5524257860000002E-2</v>
      </c>
      <c r="I174" s="2">
        <v>0.40525219380999999</v>
      </c>
      <c r="J174" s="10">
        <v>-987.27682900399998</v>
      </c>
      <c r="K174" s="10">
        <f t="shared" si="3"/>
        <v>-3949.10731603464</v>
      </c>
      <c r="L174" s="10">
        <v>2018</v>
      </c>
      <c r="M174" s="10"/>
    </row>
    <row r="175" spans="1:13" x14ac:dyDescent="0.2">
      <c r="A175" s="10" t="s">
        <v>13</v>
      </c>
      <c r="B175" s="10">
        <v>1</v>
      </c>
      <c r="C175" s="10">
        <v>1354</v>
      </c>
      <c r="D175" s="10">
        <v>5416</v>
      </c>
      <c r="E175" s="10">
        <v>-1.5910997390699999</v>
      </c>
      <c r="F175" s="10">
        <v>1.4244003295900001</v>
      </c>
      <c r="G175" s="10">
        <v>3.0155000686600002</v>
      </c>
      <c r="H175" s="2">
        <v>0.38665681434999999</v>
      </c>
      <c r="I175" s="2">
        <v>0.28021334204999998</v>
      </c>
      <c r="J175" s="10">
        <v>523.53332662599996</v>
      </c>
      <c r="K175" s="10">
        <f t="shared" si="3"/>
        <v>2094.1333065196</v>
      </c>
      <c r="L175" s="10">
        <v>2019</v>
      </c>
      <c r="M175" s="10"/>
    </row>
    <row r="176" spans="1:13" x14ac:dyDescent="0.2">
      <c r="A176" s="10" t="s">
        <v>14</v>
      </c>
      <c r="B176" s="10">
        <v>2</v>
      </c>
      <c r="C176" s="10">
        <v>5810</v>
      </c>
      <c r="D176" s="10">
        <v>23240</v>
      </c>
      <c r="E176" s="10">
        <v>-0.53919887543</v>
      </c>
      <c r="F176" s="10">
        <v>1.2393999099699999</v>
      </c>
      <c r="G176" s="10">
        <v>1.7785987854</v>
      </c>
      <c r="H176" s="2">
        <v>0.34699536222999999</v>
      </c>
      <c r="I176" s="2">
        <v>0.16594120102000001</v>
      </c>
      <c r="J176" s="10">
        <v>2016.04305458</v>
      </c>
      <c r="K176" s="10">
        <f t="shared" si="3"/>
        <v>8064.1722182251997</v>
      </c>
      <c r="L176" s="10">
        <v>2019</v>
      </c>
      <c r="M176" s="10"/>
    </row>
    <row r="177" spans="1:13" x14ac:dyDescent="0.2">
      <c r="A177" s="10" t="s">
        <v>15</v>
      </c>
      <c r="B177" s="10">
        <v>3</v>
      </c>
      <c r="C177" s="10">
        <v>15936</v>
      </c>
      <c r="D177" s="10">
        <v>63744</v>
      </c>
      <c r="E177" s="10">
        <v>-1.5200004577599999</v>
      </c>
      <c r="F177" s="10">
        <v>1.1923999786399999</v>
      </c>
      <c r="G177" s="10">
        <v>2.7124004363999998</v>
      </c>
      <c r="H177" s="2">
        <v>0.15369818126000001</v>
      </c>
      <c r="I177" s="2">
        <v>0.16048339728</v>
      </c>
      <c r="J177" s="10">
        <v>2449.3342165899999</v>
      </c>
      <c r="K177" s="10">
        <f t="shared" si="3"/>
        <v>9797.3368662374414</v>
      </c>
      <c r="L177" s="10">
        <v>2019</v>
      </c>
      <c r="M177" s="10"/>
    </row>
    <row r="178" spans="1:13" x14ac:dyDescent="0.2">
      <c r="A178" s="10" t="s">
        <v>16</v>
      </c>
      <c r="B178" s="10">
        <v>4</v>
      </c>
      <c r="C178" s="10">
        <v>27548</v>
      </c>
      <c r="D178" s="10">
        <v>110192</v>
      </c>
      <c r="E178" s="10">
        <v>-2.20789909363</v>
      </c>
      <c r="F178" s="10">
        <v>0.83599948882999997</v>
      </c>
      <c r="G178" s="10">
        <v>3.0438985824599998</v>
      </c>
      <c r="H178" s="2">
        <v>6.0258159649999997E-2</v>
      </c>
      <c r="I178" s="2">
        <v>8.9601450030000002E-2</v>
      </c>
      <c r="J178" s="10">
        <v>1659.9917819499999</v>
      </c>
      <c r="K178" s="10">
        <f t="shared" si="3"/>
        <v>6639.9671281527999</v>
      </c>
      <c r="L178" s="10">
        <v>2019</v>
      </c>
      <c r="M178" s="10"/>
    </row>
    <row r="179" spans="1:13" x14ac:dyDescent="0.2">
      <c r="A179" s="10" t="s">
        <v>17</v>
      </c>
      <c r="B179" s="10">
        <v>5</v>
      </c>
      <c r="C179" s="10">
        <v>16529</v>
      </c>
      <c r="D179" s="10">
        <v>66116</v>
      </c>
      <c r="E179" s="10">
        <v>-0.51809978484999997</v>
      </c>
      <c r="F179" s="10">
        <v>0.53610038757</v>
      </c>
      <c r="G179" s="10">
        <v>1.0542001724200001</v>
      </c>
      <c r="H179" s="2">
        <v>3.4355928950000003E-2</v>
      </c>
      <c r="I179" s="2">
        <v>5.1106215869999999E-2</v>
      </c>
      <c r="J179" s="10">
        <v>567.86914968500002</v>
      </c>
      <c r="K179" s="10">
        <f t="shared" si="3"/>
        <v>2271.4765984582</v>
      </c>
      <c r="L179" s="10">
        <v>2019</v>
      </c>
      <c r="M179" s="10"/>
    </row>
    <row r="180" spans="1:13" x14ac:dyDescent="0.2">
      <c r="A180" s="10" t="s">
        <v>18</v>
      </c>
      <c r="B180" s="10">
        <v>6</v>
      </c>
      <c r="C180" s="10">
        <v>1080</v>
      </c>
      <c r="D180" s="10">
        <v>4320</v>
      </c>
      <c r="E180" s="10">
        <v>-1.0159997940100001</v>
      </c>
      <c r="F180" s="10">
        <v>0.41530036926000002</v>
      </c>
      <c r="G180" s="10">
        <v>1.43130016327</v>
      </c>
      <c r="H180" s="2">
        <v>-6.9699593939999999E-2</v>
      </c>
      <c r="I180" s="2">
        <v>0.16878446277</v>
      </c>
      <c r="J180" s="10">
        <v>-75.275561451900003</v>
      </c>
      <c r="K180" s="10">
        <f t="shared" si="3"/>
        <v>-301.10224582080002</v>
      </c>
      <c r="L180" s="10">
        <v>2019</v>
      </c>
      <c r="M180" s="10"/>
    </row>
    <row r="181" spans="1:13" x14ac:dyDescent="0.2">
      <c r="A181" s="10" t="s">
        <v>19</v>
      </c>
      <c r="B181" s="10">
        <v>7</v>
      </c>
      <c r="C181" s="10">
        <v>5446</v>
      </c>
      <c r="D181" s="10">
        <v>21784</v>
      </c>
      <c r="E181" s="10">
        <v>-2.7585000991799999</v>
      </c>
      <c r="F181" s="10">
        <v>1.13399982452</v>
      </c>
      <c r="G181" s="10">
        <v>3.89249992371</v>
      </c>
      <c r="H181" s="2">
        <v>1.8310827849999999E-2</v>
      </c>
      <c r="I181" s="2">
        <v>0.34447593292000001</v>
      </c>
      <c r="J181" s="10">
        <v>99.720768451699996</v>
      </c>
      <c r="K181" s="10">
        <f t="shared" si="3"/>
        <v>398.88307388440001</v>
      </c>
      <c r="L181" s="10">
        <v>2019</v>
      </c>
      <c r="M181" s="10"/>
    </row>
    <row r="182" spans="1:13" x14ac:dyDescent="0.2">
      <c r="A182" s="10" t="s">
        <v>36</v>
      </c>
      <c r="B182" s="10">
        <v>8</v>
      </c>
      <c r="C182" s="10">
        <v>377</v>
      </c>
      <c r="D182" s="10">
        <v>1508</v>
      </c>
      <c r="E182" s="10">
        <v>-0.70339965820000006</v>
      </c>
      <c r="F182" s="10">
        <v>1.0139999389600001</v>
      </c>
      <c r="G182" s="10">
        <v>1.71739959717</v>
      </c>
      <c r="H182" s="2">
        <v>0.21895427349999999</v>
      </c>
      <c r="I182" s="2">
        <v>0.20972208846000001</v>
      </c>
      <c r="J182" s="10">
        <v>82.545761108400001</v>
      </c>
      <c r="K182" s="10">
        <f t="shared" si="3"/>
        <v>330.18304443799997</v>
      </c>
      <c r="L182" s="10">
        <v>2019</v>
      </c>
      <c r="M182" s="10"/>
    </row>
    <row r="183" spans="1:13" x14ac:dyDescent="0.2">
      <c r="A183" s="10" t="s">
        <v>20</v>
      </c>
      <c r="B183" s="10">
        <v>9</v>
      </c>
      <c r="C183" s="10">
        <v>620</v>
      </c>
      <c r="D183" s="10">
        <v>2480</v>
      </c>
      <c r="E183" s="10">
        <v>-0.18569946289</v>
      </c>
      <c r="F183" s="10">
        <v>0.40839958190999998</v>
      </c>
      <c r="G183" s="10">
        <v>0.59409904479999998</v>
      </c>
      <c r="H183" s="2">
        <v>4.8564795499999999E-3</v>
      </c>
      <c r="I183" s="2">
        <v>4.0614408169999998E-2</v>
      </c>
      <c r="J183" s="10">
        <v>3.0110173225399999</v>
      </c>
      <c r="K183" s="10">
        <f t="shared" si="3"/>
        <v>12.044069283999999</v>
      </c>
      <c r="L183" s="10">
        <v>2019</v>
      </c>
      <c r="M183" s="10"/>
    </row>
    <row r="184" spans="1:13" x14ac:dyDescent="0.2">
      <c r="A184" s="10" t="s">
        <v>21</v>
      </c>
      <c r="B184" s="10">
        <v>10</v>
      </c>
      <c r="C184" s="10">
        <v>36</v>
      </c>
      <c r="D184" s="10">
        <v>144</v>
      </c>
      <c r="E184" s="10">
        <v>-6.5900325780000005E-2</v>
      </c>
      <c r="F184" s="10">
        <v>9.2101097110000002E-2</v>
      </c>
      <c r="G184" s="10">
        <v>0.15800142287999999</v>
      </c>
      <c r="H184" s="2">
        <v>2.0741886559999999E-2</v>
      </c>
      <c r="I184" s="2">
        <v>3.0288451889999998E-2</v>
      </c>
      <c r="J184" s="10">
        <v>0.74670791625999999</v>
      </c>
      <c r="K184" s="10">
        <f t="shared" si="3"/>
        <v>2.9868316646399999</v>
      </c>
      <c r="L184" s="10">
        <v>2019</v>
      </c>
      <c r="M184" s="10"/>
    </row>
    <row r="185" spans="1:13" x14ac:dyDescent="0.2">
      <c r="A185" s="10" t="s">
        <v>22</v>
      </c>
      <c r="B185" s="10">
        <v>11</v>
      </c>
      <c r="C185" s="10">
        <v>1491</v>
      </c>
      <c r="D185" s="10">
        <v>5964</v>
      </c>
      <c r="E185" s="10">
        <v>-1.0500001907300001</v>
      </c>
      <c r="F185" s="10">
        <v>4.4720001220699999</v>
      </c>
      <c r="G185" s="10">
        <v>5.5220003128100004</v>
      </c>
      <c r="H185" s="2">
        <v>1.4355748900600001</v>
      </c>
      <c r="I185" s="2">
        <v>1.2159603919799999</v>
      </c>
      <c r="J185" s="10">
        <v>2140.44216108</v>
      </c>
      <c r="K185" s="10">
        <f t="shared" si="3"/>
        <v>8561.7686443178409</v>
      </c>
      <c r="L185" s="10">
        <v>2019</v>
      </c>
      <c r="M185" s="10"/>
    </row>
    <row r="186" spans="1:13" x14ac:dyDescent="0.2">
      <c r="A186" s="10" t="s">
        <v>23</v>
      </c>
      <c r="B186" s="10">
        <v>12</v>
      </c>
      <c r="C186" s="10">
        <v>508</v>
      </c>
      <c r="D186" s="10">
        <v>2032</v>
      </c>
      <c r="E186" s="10">
        <v>-0.1248998642</v>
      </c>
      <c r="F186" s="10">
        <v>0.38579940796000001</v>
      </c>
      <c r="G186" s="10">
        <v>0.51069927216</v>
      </c>
      <c r="H186" s="2">
        <v>1.9819834099999999E-2</v>
      </c>
      <c r="I186" s="2">
        <v>4.1358351369999997E-2</v>
      </c>
      <c r="J186" s="10">
        <v>10.068475723300001</v>
      </c>
      <c r="K186" s="10">
        <f t="shared" si="3"/>
        <v>40.273902891199995</v>
      </c>
      <c r="L186" s="10">
        <v>2019</v>
      </c>
      <c r="M186" s="10"/>
    </row>
    <row r="187" spans="1:13" x14ac:dyDescent="0.2">
      <c r="A187" s="10" t="s">
        <v>24</v>
      </c>
      <c r="B187" s="10">
        <v>13</v>
      </c>
      <c r="C187" s="10">
        <v>11097</v>
      </c>
      <c r="D187" s="10">
        <v>44388</v>
      </c>
      <c r="E187" s="10">
        <v>-0.46699905396000002</v>
      </c>
      <c r="F187" s="10">
        <v>0.61040019989000005</v>
      </c>
      <c r="G187" s="10">
        <v>1.0773992538499999</v>
      </c>
      <c r="H187" s="2">
        <v>3.0253684000000002E-3</v>
      </c>
      <c r="I187" s="2">
        <v>5.2078757599999997E-2</v>
      </c>
      <c r="J187" s="10">
        <v>33.5725131035</v>
      </c>
      <c r="K187" s="10">
        <f t="shared" si="3"/>
        <v>134.29005253920002</v>
      </c>
      <c r="L187" s="10">
        <v>2019</v>
      </c>
      <c r="M187" s="10"/>
    </row>
    <row r="188" spans="1:13" x14ac:dyDescent="0.2">
      <c r="A188" s="10" t="s">
        <v>37</v>
      </c>
      <c r="B188" s="10">
        <v>14</v>
      </c>
      <c r="C188" s="10">
        <v>1602</v>
      </c>
      <c r="D188" s="10">
        <v>6408</v>
      </c>
      <c r="E188" s="10">
        <v>-0.1113986969</v>
      </c>
      <c r="F188" s="10">
        <v>0.52750110626000002</v>
      </c>
      <c r="G188" s="10">
        <v>0.63889980315999995</v>
      </c>
      <c r="H188" s="2">
        <v>0.14636141530999999</v>
      </c>
      <c r="I188" s="2">
        <v>7.7021455050000007E-2</v>
      </c>
      <c r="J188" s="10">
        <v>234.47098732000001</v>
      </c>
      <c r="K188" s="10">
        <f t="shared" si="3"/>
        <v>937.88394930647996</v>
      </c>
      <c r="L188" s="10">
        <v>2019</v>
      </c>
      <c r="M188" s="10"/>
    </row>
    <row r="189" spans="1:13" x14ac:dyDescent="0.2">
      <c r="A189" s="10" t="s">
        <v>28</v>
      </c>
      <c r="B189" s="10">
        <v>15</v>
      </c>
      <c r="C189" s="10">
        <v>15074</v>
      </c>
      <c r="D189" s="10">
        <v>60296</v>
      </c>
      <c r="E189" s="10">
        <v>-0.30699968338</v>
      </c>
      <c r="F189" s="10">
        <v>0.42149925232000002</v>
      </c>
      <c r="G189" s="10">
        <v>0.72849893570000002</v>
      </c>
      <c r="H189" s="2">
        <v>1.395875324E-2</v>
      </c>
      <c r="I189" s="2">
        <v>4.6250176109999999E-2</v>
      </c>
      <c r="J189" s="10">
        <v>210.41424632100001</v>
      </c>
      <c r="K189" s="10">
        <f t="shared" si="3"/>
        <v>841.65698535903994</v>
      </c>
      <c r="L189" s="10">
        <v>2019</v>
      </c>
      <c r="M189" s="10"/>
    </row>
    <row r="190" spans="1:13" x14ac:dyDescent="0.2">
      <c r="A190" s="10" t="s">
        <v>29</v>
      </c>
      <c r="B190" s="10">
        <v>16</v>
      </c>
      <c r="C190" s="10">
        <v>22908</v>
      </c>
      <c r="D190" s="10">
        <v>91632</v>
      </c>
      <c r="E190" s="10">
        <v>-0.68779945373999996</v>
      </c>
      <c r="F190" s="10">
        <v>0.63969993590999996</v>
      </c>
      <c r="G190" s="10">
        <v>1.32749938965</v>
      </c>
      <c r="H190" s="2">
        <v>2.5515724890000001E-2</v>
      </c>
      <c r="I190" s="2">
        <v>6.2660342970000005E-2</v>
      </c>
      <c r="J190" s="10">
        <v>584.514225721</v>
      </c>
      <c r="K190" s="10">
        <f t="shared" si="3"/>
        <v>2338.05690312048</v>
      </c>
      <c r="L190" s="10">
        <v>2019</v>
      </c>
      <c r="M190" s="10"/>
    </row>
    <row r="191" spans="1:13" x14ac:dyDescent="0.2">
      <c r="A191" s="10" t="s">
        <v>31</v>
      </c>
      <c r="B191" s="10">
        <v>17</v>
      </c>
      <c r="C191" s="10">
        <v>11992</v>
      </c>
      <c r="D191" s="10">
        <v>47968</v>
      </c>
      <c r="E191" s="10">
        <v>-0.11229991912999999</v>
      </c>
      <c r="F191" s="10">
        <v>0.47519969940000001</v>
      </c>
      <c r="G191" s="10">
        <v>0.58749961852999999</v>
      </c>
      <c r="H191" s="2">
        <v>2.2674202559999999E-2</v>
      </c>
      <c r="I191" s="2">
        <v>3.94768141E-2</v>
      </c>
      <c r="J191" s="10">
        <v>271.90903711300001</v>
      </c>
      <c r="K191" s="10">
        <f t="shared" si="3"/>
        <v>1087.63614839808</v>
      </c>
      <c r="L191" s="10">
        <v>2019</v>
      </c>
      <c r="M191" s="10"/>
    </row>
    <row r="192" spans="1:13" x14ac:dyDescent="0.2">
      <c r="A192" s="10" t="s">
        <v>40</v>
      </c>
      <c r="B192" s="10">
        <v>18</v>
      </c>
      <c r="C192" s="10">
        <v>20053</v>
      </c>
      <c r="D192" s="10">
        <v>80212</v>
      </c>
      <c r="E192" s="10">
        <v>-0.20170021057000001</v>
      </c>
      <c r="F192" s="10">
        <v>0.59809970856000005</v>
      </c>
      <c r="G192" s="10">
        <v>0.79979991913000004</v>
      </c>
      <c r="H192" s="2">
        <v>5.229690293E-2</v>
      </c>
      <c r="I192" s="2">
        <v>5.3670322909999998E-2</v>
      </c>
      <c r="J192" s="10">
        <v>1048.7097945200001</v>
      </c>
      <c r="K192" s="10">
        <f t="shared" si="3"/>
        <v>4194.8391778211599</v>
      </c>
      <c r="L192" s="10">
        <v>2019</v>
      </c>
      <c r="M192" s="10"/>
    </row>
    <row r="193" spans="1:13" x14ac:dyDescent="0.2">
      <c r="A193" s="10" t="s">
        <v>33</v>
      </c>
      <c r="B193" s="10">
        <v>19</v>
      </c>
      <c r="C193" s="10">
        <v>217923</v>
      </c>
      <c r="D193" s="10">
        <v>871692</v>
      </c>
      <c r="E193" s="10">
        <v>-1.20917129517</v>
      </c>
      <c r="F193" s="10">
        <v>1.75449991226</v>
      </c>
      <c r="G193" s="10">
        <v>2.96367120743</v>
      </c>
      <c r="H193" s="2">
        <v>4.1752447540000001E-2</v>
      </c>
      <c r="I193" s="2">
        <v>6.7787290309999998E-2</v>
      </c>
      <c r="J193" s="10">
        <v>9098.8186242600004</v>
      </c>
      <c r="K193" s="10">
        <f t="shared" si="3"/>
        <v>36395.274501037682</v>
      </c>
      <c r="L193" s="10">
        <v>2019</v>
      </c>
      <c r="M193" s="10"/>
    </row>
    <row r="194" spans="1:13" x14ac:dyDescent="0.2">
      <c r="A194" s="10" t="s">
        <v>35</v>
      </c>
      <c r="B194" s="10">
        <v>21</v>
      </c>
      <c r="C194" s="10">
        <v>18281</v>
      </c>
      <c r="D194" s="10">
        <v>73124</v>
      </c>
      <c r="E194" s="10">
        <v>-3.3448991775499999</v>
      </c>
      <c r="F194" s="10">
        <v>2.2339997291599998</v>
      </c>
      <c r="G194" s="10">
        <v>5.5788989067100001</v>
      </c>
      <c r="H194" s="2">
        <v>1.8571261219999999E-2</v>
      </c>
      <c r="I194" s="2">
        <v>0.19657276309999999</v>
      </c>
      <c r="J194" s="10">
        <v>339.50122642500003</v>
      </c>
      <c r="K194" s="10">
        <f t="shared" si="3"/>
        <v>1358.0049054512799</v>
      </c>
      <c r="L194" s="10">
        <v>2019</v>
      </c>
      <c r="M194" s="10"/>
    </row>
    <row r="195" spans="1:13" x14ac:dyDescent="0.2">
      <c r="A195" s="10" t="s">
        <v>14</v>
      </c>
      <c r="B195" s="10">
        <v>1</v>
      </c>
      <c r="C195" s="10">
        <v>908</v>
      </c>
      <c r="D195" s="10">
        <v>3632</v>
      </c>
      <c r="E195" s="10">
        <v>-0.57159996033000005</v>
      </c>
      <c r="F195" s="10">
        <v>0.88189983368000002</v>
      </c>
      <c r="G195" s="10">
        <v>1.4534997940100001</v>
      </c>
      <c r="H195" s="2">
        <v>0.13046475182</v>
      </c>
      <c r="I195" s="2">
        <v>0.21164816103</v>
      </c>
      <c r="J195" s="10">
        <v>118.461994648</v>
      </c>
      <c r="K195" s="10">
        <f t="shared" ref="K195:K216" si="4">D195*H195</f>
        <v>473.84797861024003</v>
      </c>
      <c r="L195" s="10">
        <v>2020</v>
      </c>
      <c r="M195" s="10"/>
    </row>
    <row r="196" spans="1:13" x14ac:dyDescent="0.2">
      <c r="A196" s="10" t="s">
        <v>15</v>
      </c>
      <c r="B196" s="10">
        <v>2</v>
      </c>
      <c r="C196" s="10">
        <v>19844</v>
      </c>
      <c r="D196" s="10">
        <v>79376</v>
      </c>
      <c r="E196" s="10">
        <v>-0.48489952086999999</v>
      </c>
      <c r="F196" s="10">
        <v>0.85439968108999997</v>
      </c>
      <c r="G196" s="10">
        <v>1.3392992019700001</v>
      </c>
      <c r="H196" s="2">
        <v>0.12624797534000001</v>
      </c>
      <c r="I196" s="2">
        <v>0.13506317706000001</v>
      </c>
      <c r="J196" s="10">
        <v>2505.2648227200002</v>
      </c>
      <c r="K196" s="10">
        <f t="shared" si="4"/>
        <v>10021.05929058784</v>
      </c>
      <c r="L196" s="10">
        <v>2020</v>
      </c>
      <c r="M196" s="10"/>
    </row>
    <row r="197" spans="1:13" x14ac:dyDescent="0.2">
      <c r="A197" s="10" t="s">
        <v>16</v>
      </c>
      <c r="B197" s="10">
        <v>3</v>
      </c>
      <c r="C197" s="10">
        <v>11985</v>
      </c>
      <c r="D197" s="10">
        <v>47940</v>
      </c>
      <c r="E197" s="10">
        <v>-1.0960998535199999</v>
      </c>
      <c r="F197" s="10">
        <v>0.56630039215000005</v>
      </c>
      <c r="G197" s="10">
        <v>1.66240024567</v>
      </c>
      <c r="H197" s="2">
        <v>2.9791483200000001E-3</v>
      </c>
      <c r="I197" s="2">
        <v>8.3202721499999993E-2</v>
      </c>
      <c r="J197" s="10">
        <v>35.705092668500001</v>
      </c>
      <c r="K197" s="10">
        <f t="shared" si="4"/>
        <v>142.82037046080001</v>
      </c>
      <c r="L197" s="10">
        <v>2020</v>
      </c>
      <c r="M197" s="10"/>
    </row>
    <row r="198" spans="1:13" x14ac:dyDescent="0.2">
      <c r="A198" s="10" t="s">
        <v>17</v>
      </c>
      <c r="B198" s="10">
        <v>4</v>
      </c>
      <c r="C198" s="10">
        <v>28885</v>
      </c>
      <c r="D198" s="10">
        <v>115540</v>
      </c>
      <c r="E198" s="10">
        <v>-0.44379997252999998</v>
      </c>
      <c r="F198" s="10">
        <v>0.53329944611000002</v>
      </c>
      <c r="G198" s="10">
        <v>0.97709941864000005</v>
      </c>
      <c r="H198" s="2">
        <v>-1.5706033999999999E-4</v>
      </c>
      <c r="I198" s="2">
        <v>5.8126680260000001E-2</v>
      </c>
      <c r="J198" s="10">
        <v>-4.5366878509499999</v>
      </c>
      <c r="K198" s="10">
        <f t="shared" si="4"/>
        <v>-18.146751683599998</v>
      </c>
      <c r="L198" s="10">
        <v>2020</v>
      </c>
      <c r="M198" s="10"/>
    </row>
    <row r="199" spans="1:13" x14ac:dyDescent="0.2">
      <c r="A199" s="10" t="s">
        <v>18</v>
      </c>
      <c r="B199" s="10">
        <v>5</v>
      </c>
      <c r="C199" s="10">
        <v>942</v>
      </c>
      <c r="D199" s="10">
        <v>3768</v>
      </c>
      <c r="E199" s="10">
        <v>-0.71189975739</v>
      </c>
      <c r="F199" s="10">
        <v>0.35379981994999998</v>
      </c>
      <c r="G199" s="10">
        <v>1.06569957733</v>
      </c>
      <c r="H199" s="2">
        <v>-0.10184851093</v>
      </c>
      <c r="I199" s="2">
        <v>0.12380557781</v>
      </c>
      <c r="J199" s="10">
        <v>-95.9412972927</v>
      </c>
      <c r="K199" s="10">
        <f t="shared" si="4"/>
        <v>-383.76518918424</v>
      </c>
      <c r="L199" s="10">
        <v>2020</v>
      </c>
      <c r="M199" s="10"/>
    </row>
    <row r="200" spans="1:13" x14ac:dyDescent="0.2">
      <c r="A200" s="10" t="s">
        <v>19</v>
      </c>
      <c r="B200" s="10">
        <v>6</v>
      </c>
      <c r="C200" s="10">
        <v>3279</v>
      </c>
      <c r="D200" s="10">
        <v>13116</v>
      </c>
      <c r="E200" s="10">
        <v>-0.50419998169000002</v>
      </c>
      <c r="F200" s="10">
        <v>1.0381994247399999</v>
      </c>
      <c r="G200" s="10">
        <v>1.54239940643</v>
      </c>
      <c r="H200" s="2">
        <v>2.5406163539999999E-2</v>
      </c>
      <c r="I200" s="2">
        <v>0.18143520007</v>
      </c>
      <c r="J200" s="10">
        <v>83.306810259800002</v>
      </c>
      <c r="K200" s="10">
        <f t="shared" si="4"/>
        <v>333.22724099063998</v>
      </c>
      <c r="L200" s="10">
        <v>2020</v>
      </c>
      <c r="M200" s="10"/>
    </row>
    <row r="201" spans="1:13" x14ac:dyDescent="0.2">
      <c r="A201" s="10" t="s">
        <v>36</v>
      </c>
      <c r="B201" s="10">
        <v>7</v>
      </c>
      <c r="C201" s="10">
        <v>52</v>
      </c>
      <c r="D201" s="10">
        <v>208</v>
      </c>
      <c r="E201" s="10">
        <v>-0.2137002945</v>
      </c>
      <c r="F201" s="10">
        <v>0.39120006560999998</v>
      </c>
      <c r="G201" s="10">
        <v>0.60490036011000003</v>
      </c>
      <c r="H201" s="2">
        <v>7.9205815609999994E-2</v>
      </c>
      <c r="I201" s="2">
        <v>0.13776945667000001</v>
      </c>
      <c r="J201" s="10">
        <v>4.1187024116500002</v>
      </c>
      <c r="K201" s="10">
        <f t="shared" si="4"/>
        <v>16.474809646879997</v>
      </c>
      <c r="L201" s="10">
        <v>2020</v>
      </c>
      <c r="M201" s="10"/>
    </row>
    <row r="202" spans="1:13" x14ac:dyDescent="0.2">
      <c r="A202" s="10" t="s">
        <v>20</v>
      </c>
      <c r="B202" s="10">
        <v>8</v>
      </c>
      <c r="C202" s="10">
        <v>144</v>
      </c>
      <c r="D202" s="10">
        <v>576</v>
      </c>
      <c r="E202" s="10">
        <v>-0.12720012664999999</v>
      </c>
      <c r="F202" s="10">
        <v>3.6700248720000002E-2</v>
      </c>
      <c r="G202" s="10">
        <v>0.16390037536999999</v>
      </c>
      <c r="H202" s="2">
        <v>-2.885976765E-2</v>
      </c>
      <c r="I202" s="2">
        <v>2.0757211269999999E-2</v>
      </c>
      <c r="J202" s="10">
        <v>-4.1558065414399996</v>
      </c>
      <c r="K202" s="10">
        <f t="shared" si="4"/>
        <v>-16.623226166399999</v>
      </c>
      <c r="L202" s="10">
        <v>2020</v>
      </c>
      <c r="M202" s="10"/>
    </row>
    <row r="203" spans="1:13" x14ac:dyDescent="0.2">
      <c r="A203" s="10" t="s">
        <v>21</v>
      </c>
      <c r="B203" s="10">
        <v>9</v>
      </c>
      <c r="C203" s="10">
        <v>36</v>
      </c>
      <c r="D203" s="10">
        <v>144</v>
      </c>
      <c r="E203" s="10">
        <v>-7.929992676E-2</v>
      </c>
      <c r="F203" s="10">
        <v>3.5200119019999997E-2</v>
      </c>
      <c r="G203" s="10">
        <v>0.11450004578</v>
      </c>
      <c r="H203" s="2">
        <v>-3.21444273E-2</v>
      </c>
      <c r="I203" s="2">
        <v>2.2610608599999998E-2</v>
      </c>
      <c r="J203" s="10">
        <v>-1.15719938278</v>
      </c>
      <c r="K203" s="10">
        <f t="shared" si="4"/>
        <v>-4.6287975312</v>
      </c>
      <c r="L203" s="10">
        <v>2020</v>
      </c>
      <c r="M203" s="10"/>
    </row>
    <row r="204" spans="1:13" x14ac:dyDescent="0.2">
      <c r="A204" s="10" t="s">
        <v>22</v>
      </c>
      <c r="B204" s="10">
        <v>10</v>
      </c>
      <c r="C204" s="10">
        <v>1482</v>
      </c>
      <c r="D204" s="10">
        <v>5928</v>
      </c>
      <c r="E204" s="10">
        <v>-0.63630008697999996</v>
      </c>
      <c r="F204" s="10">
        <v>0.81050014496</v>
      </c>
      <c r="G204" s="10">
        <v>1.44680023193</v>
      </c>
      <c r="H204" s="2">
        <v>-8.8985756819999998E-2</v>
      </c>
      <c r="I204" s="2">
        <v>0.21612706373000001</v>
      </c>
      <c r="J204" s="10">
        <v>-131.876891613</v>
      </c>
      <c r="K204" s="10">
        <f t="shared" si="4"/>
        <v>-527.50756642895999</v>
      </c>
      <c r="L204" s="10">
        <v>2020</v>
      </c>
      <c r="M204" s="10"/>
    </row>
    <row r="205" spans="1:13" x14ac:dyDescent="0.2">
      <c r="A205" s="10" t="s">
        <v>23</v>
      </c>
      <c r="B205" s="10">
        <v>11</v>
      </c>
      <c r="C205" s="10">
        <v>1512</v>
      </c>
      <c r="D205" s="10">
        <v>6048</v>
      </c>
      <c r="E205" s="10">
        <v>-0.26399993897000001</v>
      </c>
      <c r="F205" s="10">
        <v>0.18249988555999999</v>
      </c>
      <c r="G205" s="10">
        <v>0.44649982451999998</v>
      </c>
      <c r="H205" s="2">
        <v>-3.8774066580000002E-2</v>
      </c>
      <c r="I205" s="2">
        <v>4.2091551300000002E-2</v>
      </c>
      <c r="J205" s="10">
        <v>-58.626388669000001</v>
      </c>
      <c r="K205" s="10">
        <f t="shared" si="4"/>
        <v>-234.50555467584002</v>
      </c>
      <c r="L205" s="10">
        <v>2020</v>
      </c>
      <c r="M205" s="10"/>
    </row>
    <row r="206" spans="1:13" x14ac:dyDescent="0.2">
      <c r="A206" s="10" t="s">
        <v>24</v>
      </c>
      <c r="B206" s="10">
        <v>12</v>
      </c>
      <c r="C206" s="10">
        <v>9110</v>
      </c>
      <c r="D206" s="10">
        <v>36440</v>
      </c>
      <c r="E206" s="10">
        <v>-0.25459957122999999</v>
      </c>
      <c r="F206" s="10">
        <v>0.24289989471000001</v>
      </c>
      <c r="G206" s="10">
        <v>0.49749946594</v>
      </c>
      <c r="H206" s="2">
        <v>-2.7758934440000001E-2</v>
      </c>
      <c r="I206" s="2">
        <v>2.8956075120000001E-2</v>
      </c>
      <c r="J206" s="10">
        <v>-252.88389277499999</v>
      </c>
      <c r="K206" s="10">
        <f t="shared" si="4"/>
        <v>-1011.5355709936</v>
      </c>
      <c r="L206" s="10">
        <v>2020</v>
      </c>
      <c r="M206" s="10"/>
    </row>
    <row r="207" spans="1:13" x14ac:dyDescent="0.2">
      <c r="A207" s="10" t="s">
        <v>26</v>
      </c>
      <c r="B207" s="10">
        <v>13</v>
      </c>
      <c r="C207" s="10">
        <v>20</v>
      </c>
      <c r="D207" s="10">
        <v>80</v>
      </c>
      <c r="E207" s="10">
        <v>-6.9799423220000004E-2</v>
      </c>
      <c r="F207" s="10">
        <v>2.939987183E-2</v>
      </c>
      <c r="G207" s="10">
        <v>9.9199295039999996E-2</v>
      </c>
      <c r="H207" s="2">
        <v>-2.3154830929999998E-2</v>
      </c>
      <c r="I207" s="2">
        <v>2.2265824159999999E-2</v>
      </c>
      <c r="J207" s="10">
        <v>-0.46309661865000001</v>
      </c>
      <c r="K207" s="10">
        <f t="shared" si="4"/>
        <v>-1.8523864743999998</v>
      </c>
      <c r="L207" s="10">
        <v>2020</v>
      </c>
      <c r="M207" s="10"/>
    </row>
    <row r="208" spans="1:13" x14ac:dyDescent="0.2">
      <c r="A208" s="10" t="s">
        <v>37</v>
      </c>
      <c r="B208" s="10">
        <v>14</v>
      </c>
      <c r="C208" s="10">
        <v>219</v>
      </c>
      <c r="D208" s="10">
        <v>876</v>
      </c>
      <c r="E208" s="10">
        <v>-4.4099807739999997E-2</v>
      </c>
      <c r="F208" s="10">
        <v>0.40859985352</v>
      </c>
      <c r="G208" s="10">
        <v>0.45269966126</v>
      </c>
      <c r="H208" s="2">
        <v>0.15378084575000001</v>
      </c>
      <c r="I208" s="2">
        <v>8.2523850999999995E-2</v>
      </c>
      <c r="J208" s="10">
        <v>33.678005218499997</v>
      </c>
      <c r="K208" s="10">
        <f t="shared" si="4"/>
        <v>134.71202087700001</v>
      </c>
      <c r="L208" s="10">
        <v>2020</v>
      </c>
      <c r="M208" s="10"/>
    </row>
    <row r="209" spans="1:13" x14ac:dyDescent="0.2">
      <c r="A209" s="10" t="s">
        <v>28</v>
      </c>
      <c r="B209" s="10">
        <v>15</v>
      </c>
      <c r="C209" s="10">
        <v>15312</v>
      </c>
      <c r="D209" s="10">
        <v>61248</v>
      </c>
      <c r="E209" s="10">
        <v>-0.76889991759999998</v>
      </c>
      <c r="F209" s="10">
        <v>0.47919988631999999</v>
      </c>
      <c r="G209" s="10">
        <v>1.24809980392</v>
      </c>
      <c r="H209" s="2">
        <v>-2.029731546E-2</v>
      </c>
      <c r="I209" s="2">
        <v>3.900174503E-2</v>
      </c>
      <c r="J209" s="10">
        <v>-310.79249429700002</v>
      </c>
      <c r="K209" s="10">
        <f t="shared" si="4"/>
        <v>-1243.1699772940799</v>
      </c>
      <c r="L209" s="10">
        <v>2020</v>
      </c>
      <c r="M209" s="10"/>
    </row>
    <row r="210" spans="1:13" x14ac:dyDescent="0.2">
      <c r="A210" s="10" t="s">
        <v>29</v>
      </c>
      <c r="B210" s="10">
        <v>16</v>
      </c>
      <c r="C210" s="10">
        <v>11650</v>
      </c>
      <c r="D210" s="10">
        <v>46600</v>
      </c>
      <c r="E210" s="10">
        <v>-0.33640003204000002</v>
      </c>
      <c r="F210" s="10">
        <v>0.30180025101000002</v>
      </c>
      <c r="G210" s="10">
        <v>0.63820028304999998</v>
      </c>
      <c r="H210" s="2">
        <v>-1.4861624679999999E-2</v>
      </c>
      <c r="I210" s="2">
        <v>3.8583061010000003E-2</v>
      </c>
      <c r="J210" s="10">
        <v>-173.13792753199999</v>
      </c>
      <c r="K210" s="10">
        <f t="shared" si="4"/>
        <v>-692.55171008799994</v>
      </c>
      <c r="L210" s="10">
        <v>2020</v>
      </c>
      <c r="M210" s="10"/>
    </row>
    <row r="211" spans="1:13" x14ac:dyDescent="0.2">
      <c r="A211" s="10" t="s">
        <v>31</v>
      </c>
      <c r="B211" s="10">
        <v>17</v>
      </c>
      <c r="C211" s="10">
        <v>11407</v>
      </c>
      <c r="D211" s="10">
        <v>45628</v>
      </c>
      <c r="E211" s="10">
        <v>-0.47369956969999999</v>
      </c>
      <c r="F211" s="10">
        <v>0.22909927367999999</v>
      </c>
      <c r="G211" s="10">
        <v>0.70279884337999998</v>
      </c>
      <c r="H211" s="2">
        <v>-1.5973771370000001E-2</v>
      </c>
      <c r="I211" s="2">
        <v>3.4004751110000002E-2</v>
      </c>
      <c r="J211" s="10">
        <v>-182.21281003999999</v>
      </c>
      <c r="K211" s="10">
        <f t="shared" si="4"/>
        <v>-728.85124007036006</v>
      </c>
      <c r="L211" s="10">
        <v>2020</v>
      </c>
      <c r="M211" s="10"/>
    </row>
    <row r="212" spans="1:13" x14ac:dyDescent="0.2">
      <c r="A212" s="10" t="s">
        <v>40</v>
      </c>
      <c r="B212" s="10">
        <v>18</v>
      </c>
      <c r="C212" s="10">
        <v>24355</v>
      </c>
      <c r="D212" s="10">
        <v>97420</v>
      </c>
      <c r="E212" s="10">
        <v>-0.54390048981000005</v>
      </c>
      <c r="F212" s="10">
        <v>0.49679946898999999</v>
      </c>
      <c r="G212" s="10">
        <v>1.0406999588000001</v>
      </c>
      <c r="H212" s="2">
        <v>1.4683886320000001E-2</v>
      </c>
      <c r="I212" s="2">
        <v>5.627399517E-2</v>
      </c>
      <c r="J212" s="10">
        <v>357.626051426</v>
      </c>
      <c r="K212" s="10">
        <f t="shared" si="4"/>
        <v>1430.5042052944</v>
      </c>
      <c r="L212" s="10">
        <v>2020</v>
      </c>
      <c r="M212" s="10"/>
    </row>
    <row r="213" spans="1:13" x14ac:dyDescent="0.2">
      <c r="A213" s="10" t="s">
        <v>33</v>
      </c>
      <c r="B213" s="10">
        <v>19</v>
      </c>
      <c r="C213" s="10">
        <v>237092</v>
      </c>
      <c r="D213" s="10">
        <v>948368</v>
      </c>
      <c r="E213" s="10">
        <v>-1.7371997833299999</v>
      </c>
      <c r="F213" s="10">
        <v>1.42850017548</v>
      </c>
      <c r="G213" s="10">
        <v>3.1656999587999999</v>
      </c>
      <c r="H213" s="2">
        <v>-2.2587975869999999E-2</v>
      </c>
      <c r="I213" s="2">
        <v>6.8724265630000003E-2</v>
      </c>
      <c r="J213" s="10">
        <v>-5355.4283758399997</v>
      </c>
      <c r="K213" s="10">
        <f t="shared" si="4"/>
        <v>-21421.713499880159</v>
      </c>
      <c r="L213" s="10">
        <v>2020</v>
      </c>
      <c r="M213" s="10"/>
    </row>
    <row r="214" spans="1:13" x14ac:dyDescent="0.2">
      <c r="A214" s="10" t="s">
        <v>41</v>
      </c>
      <c r="B214" s="10">
        <v>20</v>
      </c>
      <c r="C214" s="10">
        <v>20</v>
      </c>
      <c r="D214" s="10">
        <v>80</v>
      </c>
      <c r="E214" s="10">
        <v>-0.222900033</v>
      </c>
      <c r="F214" s="10">
        <v>-4.6000480700000004E-3</v>
      </c>
      <c r="G214" s="10">
        <v>0.21829998493</v>
      </c>
      <c r="H214" s="2">
        <v>-0.12850000262</v>
      </c>
      <c r="I214" s="2">
        <v>5.775165971E-2</v>
      </c>
      <c r="J214" s="10">
        <v>-2.5700000524500002</v>
      </c>
      <c r="K214" s="10">
        <f t="shared" si="4"/>
        <v>-10.280000209600001</v>
      </c>
      <c r="L214" s="10">
        <v>2020</v>
      </c>
      <c r="M214" s="10"/>
    </row>
    <row r="215" spans="1:13" x14ac:dyDescent="0.2">
      <c r="A215" s="10" t="s">
        <v>43</v>
      </c>
      <c r="B215" s="10">
        <v>21</v>
      </c>
      <c r="C215" s="10">
        <v>12</v>
      </c>
      <c r="D215" s="10">
        <v>48</v>
      </c>
      <c r="E215" s="10">
        <v>-3.8900136949999997E-2</v>
      </c>
      <c r="F215" s="10">
        <v>8.3500027660000004E-2</v>
      </c>
      <c r="G215" s="10">
        <v>0.1224001646</v>
      </c>
      <c r="H215" s="2">
        <v>5.1083167400000004E-3</v>
      </c>
      <c r="I215" s="2">
        <v>3.8501787740000001E-2</v>
      </c>
      <c r="J215" s="10">
        <v>6.1299800869999997E-2</v>
      </c>
      <c r="K215" s="10">
        <f t="shared" si="4"/>
        <v>0.24519920352000002</v>
      </c>
      <c r="L215" s="10">
        <v>2020</v>
      </c>
      <c r="M215" s="10"/>
    </row>
    <row r="216" spans="1:13" x14ac:dyDescent="0.2">
      <c r="A216" s="10" t="s">
        <v>35</v>
      </c>
      <c r="B216" s="10">
        <v>22</v>
      </c>
      <c r="C216" s="10">
        <v>18109</v>
      </c>
      <c r="D216" s="10">
        <v>72436</v>
      </c>
      <c r="E216" s="10">
        <v>-0.75219917297000005</v>
      </c>
      <c r="F216" s="10">
        <v>0.82279992103999999</v>
      </c>
      <c r="G216" s="10">
        <v>1.57499909401</v>
      </c>
      <c r="H216" s="2">
        <v>-2.9769259280000002E-2</v>
      </c>
      <c r="I216" s="2">
        <v>3.9332333400000002E-2</v>
      </c>
      <c r="J216" s="10">
        <v>-539.09151625599998</v>
      </c>
      <c r="K216" s="10">
        <f t="shared" si="4"/>
        <v>-2156.3660652060803</v>
      </c>
      <c r="L216" s="10">
        <v>2020</v>
      </c>
      <c r="M216" s="10"/>
    </row>
  </sheetData>
  <conditionalFormatting pivot="1" sqref="P4:P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Q4:Q27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R4:R27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S4:S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T4:T27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U4:U27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V4:V27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W4:W27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X4:X27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Y4:Y27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16"/>
  <sheetViews>
    <sheetView tabSelected="1" zoomScale="90" zoomScaleNormal="90" workbookViewId="0">
      <selection activeCell="O2" sqref="O2:Z27"/>
    </sheetView>
  </sheetViews>
  <sheetFormatPr defaultRowHeight="12.75" x14ac:dyDescent="0.2"/>
  <cols>
    <col min="1" max="1" width="5.7109375" style="10" customWidth="1"/>
    <col min="2" max="3" width="10.7109375" style="10" customWidth="1"/>
    <col min="4" max="4" width="19.7109375" style="10" customWidth="1"/>
    <col min="5" max="7" width="10.7109375" style="10" customWidth="1"/>
    <col min="8" max="9" width="19.7109375" style="2" customWidth="1"/>
    <col min="10" max="11" width="19.7109375" style="10" customWidth="1"/>
    <col min="12" max="14" width="9.140625" style="9"/>
    <col min="15" max="15" width="19.5703125" style="9" customWidth="1"/>
    <col min="16" max="16" width="14.7109375" style="2" customWidth="1"/>
    <col min="17" max="25" width="5.5703125" style="2" customWidth="1"/>
    <col min="26" max="26" width="10.140625" style="2" customWidth="1"/>
    <col min="27" max="16384" width="9.140625" style="9"/>
  </cols>
  <sheetData>
    <row r="1" spans="1:26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2" t="s">
        <v>49</v>
      </c>
      <c r="I1" s="2" t="s">
        <v>7</v>
      </c>
      <c r="J1" s="10" t="s">
        <v>8</v>
      </c>
      <c r="K1" s="10" t="s">
        <v>48</v>
      </c>
      <c r="L1" s="10" t="s">
        <v>39</v>
      </c>
      <c r="M1" s="10"/>
    </row>
    <row r="2" spans="1:26" x14ac:dyDescent="0.2">
      <c r="A2" s="10" t="s">
        <v>13</v>
      </c>
      <c r="B2" s="10">
        <v>1</v>
      </c>
      <c r="C2" s="10">
        <v>2343</v>
      </c>
      <c r="D2" s="10">
        <v>2343</v>
      </c>
      <c r="E2" s="10">
        <v>-75</v>
      </c>
      <c r="F2" s="10">
        <v>279</v>
      </c>
      <c r="G2" s="10">
        <v>354</v>
      </c>
      <c r="H2" s="2">
        <v>0.30143832693099998</v>
      </c>
      <c r="I2" s="2">
        <v>50.645270861999997</v>
      </c>
      <c r="J2" s="10">
        <v>70627</v>
      </c>
      <c r="K2" s="10">
        <f>D2*H2</f>
        <v>706.26999999933298</v>
      </c>
      <c r="L2" s="10">
        <v>2011</v>
      </c>
      <c r="M2" s="2"/>
      <c r="O2" s="3" t="s">
        <v>52</v>
      </c>
      <c r="P2" s="6" t="s">
        <v>46</v>
      </c>
      <c r="Z2" s="14"/>
    </row>
    <row r="3" spans="1:26" x14ac:dyDescent="0.2">
      <c r="A3" s="10" t="s">
        <v>14</v>
      </c>
      <c r="B3" s="10">
        <v>2</v>
      </c>
      <c r="C3" s="10">
        <v>68126</v>
      </c>
      <c r="D3" s="10">
        <v>68126</v>
      </c>
      <c r="E3" s="10">
        <v>-142</v>
      </c>
      <c r="F3" s="10">
        <v>211</v>
      </c>
      <c r="G3" s="10">
        <v>353</v>
      </c>
      <c r="H3" s="2">
        <v>9.4517511669599999E-2</v>
      </c>
      <c r="I3" s="2">
        <v>21.673022062000001</v>
      </c>
      <c r="J3" s="10">
        <v>643910</v>
      </c>
      <c r="K3" s="10">
        <f t="shared" ref="K3:K66" si="0">D3*H3</f>
        <v>6439.10000000317</v>
      </c>
      <c r="L3" s="10">
        <v>2011</v>
      </c>
      <c r="M3" s="2"/>
      <c r="O3" s="3" t="s">
        <v>44</v>
      </c>
      <c r="P3" s="10">
        <v>2011</v>
      </c>
      <c r="Q3" s="10">
        <v>2012</v>
      </c>
      <c r="R3" s="10">
        <v>2013</v>
      </c>
      <c r="S3" s="10">
        <v>2014</v>
      </c>
      <c r="T3" s="10">
        <v>2015</v>
      </c>
      <c r="U3" s="10">
        <v>2016</v>
      </c>
      <c r="V3" s="10">
        <v>2017</v>
      </c>
      <c r="W3" s="10">
        <v>2018</v>
      </c>
      <c r="X3" s="10">
        <v>2019</v>
      </c>
      <c r="Y3" s="10">
        <v>2020</v>
      </c>
      <c r="Z3" s="14" t="s">
        <v>63</v>
      </c>
    </row>
    <row r="4" spans="1:26" x14ac:dyDescent="0.2">
      <c r="A4" s="10" t="s">
        <v>15</v>
      </c>
      <c r="B4" s="10">
        <v>3</v>
      </c>
      <c r="C4" s="10">
        <v>43682</v>
      </c>
      <c r="D4" s="10">
        <v>43682</v>
      </c>
      <c r="E4" s="10">
        <v>-102</v>
      </c>
      <c r="F4" s="10">
        <v>146</v>
      </c>
      <c r="G4" s="10">
        <v>248</v>
      </c>
      <c r="H4" s="2">
        <v>-9.1831875829900007E-3</v>
      </c>
      <c r="I4" s="2">
        <v>13.2720773509</v>
      </c>
      <c r="J4" s="10">
        <v>-40114</v>
      </c>
      <c r="K4" s="10">
        <f t="shared" si="0"/>
        <v>-401.14000000016921</v>
      </c>
      <c r="L4" s="10">
        <v>2011</v>
      </c>
      <c r="M4" s="2"/>
      <c r="O4" s="4" t="s">
        <v>13</v>
      </c>
      <c r="P4" s="2">
        <v>0.30143832693099998</v>
      </c>
      <c r="Q4" s="2">
        <v>0.45746373091999998</v>
      </c>
      <c r="R4" s="2">
        <v>9.9038313619999999E-2</v>
      </c>
      <c r="S4" s="2">
        <v>0.18780563623999999</v>
      </c>
      <c r="T4" s="2">
        <v>0.33671450733000002</v>
      </c>
      <c r="U4" s="2">
        <v>0.70988655225999997</v>
      </c>
      <c r="V4" s="2">
        <v>0.16520904289999999</v>
      </c>
      <c r="W4" s="2">
        <v>0.60459670055000003</v>
      </c>
      <c r="X4" s="2">
        <v>0.38665681434999999</v>
      </c>
      <c r="Z4" s="2">
        <f t="shared" ref="Z4:Z33" si="1">AVERAGE(P4:Y4)</f>
        <v>0.36097884723344442</v>
      </c>
    </row>
    <row r="5" spans="1:26" x14ac:dyDescent="0.2">
      <c r="A5" s="10" t="s">
        <v>16</v>
      </c>
      <c r="B5" s="10">
        <v>4</v>
      </c>
      <c r="C5" s="10">
        <v>71841</v>
      </c>
      <c r="D5" s="10">
        <v>71841</v>
      </c>
      <c r="E5" s="10">
        <v>-169</v>
      </c>
      <c r="F5" s="10">
        <v>104</v>
      </c>
      <c r="G5" s="10">
        <v>273</v>
      </c>
      <c r="H5" s="2">
        <v>-4.5935468604299999E-2</v>
      </c>
      <c r="I5" s="2">
        <v>11.323008188899999</v>
      </c>
      <c r="J5" s="10">
        <v>-330005</v>
      </c>
      <c r="K5" s="10">
        <f t="shared" si="0"/>
        <v>-3300.0500000015163</v>
      </c>
      <c r="L5" s="10">
        <v>2011</v>
      </c>
      <c r="M5" s="2"/>
      <c r="O5" s="4" t="s">
        <v>14</v>
      </c>
      <c r="P5" s="2">
        <v>9.4517511669599999E-2</v>
      </c>
      <c r="Q5" s="2">
        <v>0.43363269135999999</v>
      </c>
      <c r="R5" s="2">
        <v>0.23869587457999999</v>
      </c>
      <c r="S5" s="2">
        <v>0.24585932785</v>
      </c>
      <c r="T5" s="2">
        <v>0.32969185188</v>
      </c>
      <c r="U5" s="2">
        <v>0.47502196213999998</v>
      </c>
      <c r="V5" s="2">
        <v>0.23559479611</v>
      </c>
      <c r="W5" s="2">
        <v>0.44611316581999999</v>
      </c>
      <c r="X5" s="2">
        <v>0.34699536222999999</v>
      </c>
      <c r="Y5" s="2">
        <v>0.13046475182</v>
      </c>
      <c r="Z5" s="2">
        <f t="shared" si="1"/>
        <v>0.29765872954595995</v>
      </c>
    </row>
    <row r="6" spans="1:26" x14ac:dyDescent="0.2">
      <c r="A6" s="10" t="s">
        <v>17</v>
      </c>
      <c r="B6" s="10">
        <v>5</v>
      </c>
      <c r="C6" s="10">
        <v>28600</v>
      </c>
      <c r="D6" s="10">
        <v>28600</v>
      </c>
      <c r="E6" s="10">
        <v>-117</v>
      </c>
      <c r="F6" s="10">
        <v>115</v>
      </c>
      <c r="G6" s="10">
        <v>232</v>
      </c>
      <c r="H6" s="2">
        <v>-3.9369580419600002E-2</v>
      </c>
      <c r="I6" s="2">
        <v>9.9954033759800005</v>
      </c>
      <c r="J6" s="10">
        <v>-112597</v>
      </c>
      <c r="K6" s="10">
        <f t="shared" si="0"/>
        <v>-1125.97000000056</v>
      </c>
      <c r="L6" s="10">
        <v>2011</v>
      </c>
      <c r="M6" s="2"/>
      <c r="O6" s="4" t="s">
        <v>15</v>
      </c>
      <c r="P6" s="2">
        <v>-9.1831875829900007E-3</v>
      </c>
      <c r="Q6" s="2">
        <v>0.27033163533999999</v>
      </c>
      <c r="R6" s="2">
        <v>0.20857510501000001</v>
      </c>
      <c r="S6" s="2">
        <v>0.18060062067999999</v>
      </c>
      <c r="T6" s="2">
        <v>9.7652801799999994E-2</v>
      </c>
      <c r="U6" s="2">
        <v>0.14892137925000001</v>
      </c>
      <c r="V6" s="2">
        <v>0.22437676121</v>
      </c>
      <c r="W6" s="2">
        <v>0.13116748831</v>
      </c>
      <c r="X6" s="2">
        <v>0.15369818126000001</v>
      </c>
      <c r="Y6" s="2">
        <v>0.12624797534000001</v>
      </c>
      <c r="Z6" s="2">
        <f t="shared" si="1"/>
        <v>0.153238876061701</v>
      </c>
    </row>
    <row r="7" spans="1:26" x14ac:dyDescent="0.2">
      <c r="A7" s="10" t="s">
        <v>18</v>
      </c>
      <c r="B7" s="10">
        <v>6</v>
      </c>
      <c r="C7" s="10">
        <v>402</v>
      </c>
      <c r="D7" s="10">
        <v>402</v>
      </c>
      <c r="E7" s="10">
        <v>-127</v>
      </c>
      <c r="F7" s="10">
        <v>30</v>
      </c>
      <c r="G7" s="10">
        <v>157</v>
      </c>
      <c r="H7" s="2">
        <v>-0.12696517412899999</v>
      </c>
      <c r="I7" s="2">
        <v>16.7488749993</v>
      </c>
      <c r="J7" s="10">
        <v>-5104</v>
      </c>
      <c r="K7" s="10">
        <f t="shared" si="0"/>
        <v>-51.039999999857997</v>
      </c>
      <c r="L7" s="10">
        <v>2011</v>
      </c>
      <c r="M7" s="2"/>
      <c r="O7" s="4" t="s">
        <v>16</v>
      </c>
      <c r="P7" s="2">
        <v>-4.5935468604299999E-2</v>
      </c>
      <c r="Q7" s="2">
        <v>5.4347199399999997E-2</v>
      </c>
      <c r="R7" s="2">
        <v>4.3893469050000002E-2</v>
      </c>
      <c r="S7" s="2">
        <v>1.9274256579999999E-2</v>
      </c>
      <c r="T7" s="2">
        <v>-1.391002324E-2</v>
      </c>
      <c r="U7" s="2">
        <v>6.8885125899999997E-2</v>
      </c>
      <c r="V7" s="2">
        <v>6.191725403E-2</v>
      </c>
      <c r="W7" s="2">
        <v>1.9017262409999999E-2</v>
      </c>
      <c r="X7" s="2">
        <v>6.0258159649999997E-2</v>
      </c>
      <c r="Y7" s="2">
        <v>2.9791483200000001E-3</v>
      </c>
      <c r="Z7" s="2">
        <f t="shared" si="1"/>
        <v>2.7072638349570001E-2</v>
      </c>
    </row>
    <row r="8" spans="1:26" x14ac:dyDescent="0.2">
      <c r="A8" s="10" t="s">
        <v>19</v>
      </c>
      <c r="B8" s="10">
        <v>7</v>
      </c>
      <c r="C8" s="10">
        <v>30160</v>
      </c>
      <c r="D8" s="10">
        <v>30160</v>
      </c>
      <c r="E8" s="10">
        <v>-111</v>
      </c>
      <c r="F8" s="10">
        <v>393</v>
      </c>
      <c r="G8" s="10">
        <v>504</v>
      </c>
      <c r="H8" s="2">
        <v>0.138266909814</v>
      </c>
      <c r="I8" s="2">
        <v>34.036998667699997</v>
      </c>
      <c r="J8" s="10">
        <v>417013</v>
      </c>
      <c r="K8" s="10">
        <f t="shared" si="0"/>
        <v>4170.1299999902403</v>
      </c>
      <c r="L8" s="10">
        <v>2011</v>
      </c>
      <c r="M8" s="2"/>
      <c r="O8" s="4" t="s">
        <v>17</v>
      </c>
      <c r="P8" s="2">
        <v>-3.9369580419600002E-2</v>
      </c>
      <c r="Q8" s="2">
        <v>1.9926201E-4</v>
      </c>
      <c r="R8" s="2">
        <v>3.0399416830000001E-2</v>
      </c>
      <c r="S8" s="2">
        <v>1.855443872E-2</v>
      </c>
      <c r="T8" s="2">
        <v>-2.711371739E-2</v>
      </c>
      <c r="U8" s="2">
        <v>2.062633401E-2</v>
      </c>
      <c r="V8" s="2">
        <v>4.18493905E-2</v>
      </c>
      <c r="W8" s="2">
        <v>-2.3816404530000002E-2</v>
      </c>
      <c r="X8" s="2">
        <v>3.4355928950000003E-2</v>
      </c>
      <c r="Y8" s="2">
        <v>-1.5706033999999999E-4</v>
      </c>
      <c r="Z8" s="2">
        <f t="shared" si="1"/>
        <v>5.5528008340400004E-3</v>
      </c>
    </row>
    <row r="9" spans="1:26" x14ac:dyDescent="0.2">
      <c r="A9" s="10" t="s">
        <v>20</v>
      </c>
      <c r="B9" s="10">
        <v>8</v>
      </c>
      <c r="C9" s="10">
        <v>16263</v>
      </c>
      <c r="D9" s="10">
        <v>16263</v>
      </c>
      <c r="E9" s="10">
        <v>-53</v>
      </c>
      <c r="F9" s="10">
        <v>26</v>
      </c>
      <c r="G9" s="10">
        <v>79</v>
      </c>
      <c r="H9" s="2">
        <v>9.0598290598300005E-3</v>
      </c>
      <c r="I9" s="2">
        <v>4.2359631281599999</v>
      </c>
      <c r="J9" s="10">
        <v>14734</v>
      </c>
      <c r="K9" s="10">
        <f t="shared" si="0"/>
        <v>147.34000000001529</v>
      </c>
      <c r="L9" s="10">
        <v>2011</v>
      </c>
      <c r="M9" s="2"/>
      <c r="O9" s="4" t="s">
        <v>18</v>
      </c>
      <c r="P9" s="2">
        <v>-0.12696517412899999</v>
      </c>
      <c r="Q9" s="2">
        <v>-0.40922986544000001</v>
      </c>
      <c r="R9" s="2">
        <v>-9.7468312050000006E-2</v>
      </c>
      <c r="S9" s="2">
        <v>-0.13169350162999999</v>
      </c>
      <c r="T9" s="2">
        <v>-0.15798563451</v>
      </c>
      <c r="U9" s="2">
        <v>-0.15398590934</v>
      </c>
      <c r="V9" s="2">
        <v>-6.709944642E-2</v>
      </c>
      <c r="W9" s="2">
        <v>-0.17881471378</v>
      </c>
      <c r="X9" s="2">
        <v>-6.9699593939999999E-2</v>
      </c>
      <c r="Y9" s="2">
        <v>-0.10184851093</v>
      </c>
      <c r="Z9" s="2">
        <f t="shared" si="1"/>
        <v>-0.14947906621690002</v>
      </c>
    </row>
    <row r="10" spans="1:26" x14ac:dyDescent="0.2">
      <c r="A10" s="10" t="s">
        <v>21</v>
      </c>
      <c r="B10" s="10">
        <v>9</v>
      </c>
      <c r="C10" s="10">
        <v>2940</v>
      </c>
      <c r="D10" s="10">
        <v>2940</v>
      </c>
      <c r="E10" s="10">
        <v>-34</v>
      </c>
      <c r="F10" s="10">
        <v>23</v>
      </c>
      <c r="G10" s="10">
        <v>57</v>
      </c>
      <c r="H10" s="2">
        <v>1.5646258503399998E-2</v>
      </c>
      <c r="I10" s="2">
        <v>3.5992592344699998</v>
      </c>
      <c r="J10" s="10">
        <v>4600</v>
      </c>
      <c r="K10" s="10">
        <f t="shared" si="0"/>
        <v>45.999999999995993</v>
      </c>
      <c r="L10" s="10">
        <v>2011</v>
      </c>
      <c r="M10" s="2"/>
      <c r="O10" s="4" t="s">
        <v>19</v>
      </c>
      <c r="P10" s="2">
        <v>0.138266909814</v>
      </c>
      <c r="Q10" s="2">
        <v>0.29637626654999999</v>
      </c>
      <c r="R10" s="2">
        <v>2.2196083580000001E-2</v>
      </c>
      <c r="S10" s="2">
        <v>2.2545101769999999E-2</v>
      </c>
      <c r="T10" s="2">
        <v>0.14230309758000001</v>
      </c>
      <c r="U10" s="2">
        <v>0.10419221704999999</v>
      </c>
      <c r="V10" s="2">
        <v>7.1135238400000002E-3</v>
      </c>
      <c r="W10" s="2">
        <v>0.15048698462999999</v>
      </c>
      <c r="X10" s="2">
        <v>1.8310827849999999E-2</v>
      </c>
      <c r="Y10" s="2">
        <v>2.5406163539999999E-2</v>
      </c>
      <c r="Z10" s="2">
        <f t="shared" si="1"/>
        <v>9.2719717620400016E-2</v>
      </c>
    </row>
    <row r="11" spans="1:26" x14ac:dyDescent="0.2">
      <c r="A11" s="10" t="s">
        <v>22</v>
      </c>
      <c r="B11" s="10">
        <v>10</v>
      </c>
      <c r="C11" s="10">
        <v>360907</v>
      </c>
      <c r="D11" s="10">
        <v>360907</v>
      </c>
      <c r="E11" s="10">
        <v>-188</v>
      </c>
      <c r="F11" s="10">
        <v>1050</v>
      </c>
      <c r="G11" s="10">
        <v>1238</v>
      </c>
      <c r="H11" s="2">
        <v>3.1562277816699997</v>
      </c>
      <c r="I11" s="2">
        <v>270.87380359299999</v>
      </c>
      <c r="J11" s="10">
        <v>113910470</v>
      </c>
      <c r="K11" s="10">
        <f t="shared" si="0"/>
        <v>1139104.6999991746</v>
      </c>
      <c r="L11" s="10">
        <v>2011</v>
      </c>
      <c r="M11" s="2"/>
      <c r="O11" s="4" t="s">
        <v>36</v>
      </c>
      <c r="Q11" s="2">
        <v>0.2816707597</v>
      </c>
      <c r="R11" s="2">
        <v>0.30867056807999999</v>
      </c>
      <c r="S11" s="2">
        <v>0.30441599655000001</v>
      </c>
      <c r="T11" s="2">
        <v>0.35626415937</v>
      </c>
      <c r="U11" s="2">
        <v>0.32314117376000001</v>
      </c>
      <c r="V11" s="2">
        <v>0.22381843475999999</v>
      </c>
      <c r="W11" s="2">
        <v>0.34995280028999998</v>
      </c>
      <c r="X11" s="2">
        <v>0.21895427349999999</v>
      </c>
      <c r="Y11" s="2">
        <v>7.9205815609999994E-2</v>
      </c>
      <c r="Z11" s="2">
        <f t="shared" si="1"/>
        <v>0.27178822018000004</v>
      </c>
    </row>
    <row r="12" spans="1:26" x14ac:dyDescent="0.2">
      <c r="A12" s="10" t="s">
        <v>23</v>
      </c>
      <c r="B12" s="10">
        <v>11</v>
      </c>
      <c r="C12" s="10">
        <v>6330</v>
      </c>
      <c r="D12" s="10">
        <v>6330</v>
      </c>
      <c r="E12" s="10">
        <v>-33</v>
      </c>
      <c r="F12" s="10">
        <v>37</v>
      </c>
      <c r="G12" s="10">
        <v>70</v>
      </c>
      <c r="H12" s="2">
        <v>1.16145339652E-2</v>
      </c>
      <c r="I12" s="2">
        <v>3.69614022299</v>
      </c>
      <c r="J12" s="10">
        <v>7352</v>
      </c>
      <c r="K12" s="10">
        <f t="shared" si="0"/>
        <v>73.519999999715992</v>
      </c>
      <c r="L12" s="10">
        <v>2011</v>
      </c>
      <c r="M12" s="2"/>
      <c r="O12" s="4" t="s">
        <v>20</v>
      </c>
      <c r="P12" s="2">
        <v>9.0598290598300005E-3</v>
      </c>
      <c r="Q12" s="2">
        <v>6.8176762269999996E-2</v>
      </c>
      <c r="R12" s="2">
        <v>-1.9446015319999999E-2</v>
      </c>
      <c r="S12" s="2">
        <v>-0.12703332001000001</v>
      </c>
      <c r="T12" s="2">
        <v>6.0897971199999996E-3</v>
      </c>
      <c r="U12" s="2">
        <v>-9.7008998699999998E-3</v>
      </c>
      <c r="V12" s="2">
        <v>5.5352755349999998E-2</v>
      </c>
      <c r="W12" s="2">
        <v>-1.2205692670000001E-2</v>
      </c>
      <c r="X12" s="2">
        <v>4.8564795499999999E-3</v>
      </c>
      <c r="Y12" s="2">
        <v>-2.885976765E-2</v>
      </c>
      <c r="Z12" s="2">
        <f t="shared" si="1"/>
        <v>-5.3710072170170013E-3</v>
      </c>
    </row>
    <row r="13" spans="1:26" x14ac:dyDescent="0.2">
      <c r="A13" s="10" t="s">
        <v>24</v>
      </c>
      <c r="B13" s="10">
        <v>12</v>
      </c>
      <c r="C13" s="10">
        <v>7733</v>
      </c>
      <c r="D13" s="10">
        <v>7733</v>
      </c>
      <c r="E13" s="10">
        <v>-71</v>
      </c>
      <c r="F13" s="10">
        <v>47</v>
      </c>
      <c r="G13" s="10">
        <v>118</v>
      </c>
      <c r="H13" s="2">
        <v>1.7924479503399999E-2</v>
      </c>
      <c r="I13" s="2">
        <v>4.5197939447</v>
      </c>
      <c r="J13" s="10">
        <v>13861</v>
      </c>
      <c r="K13" s="10">
        <f t="shared" si="0"/>
        <v>138.60999999979219</v>
      </c>
      <c r="L13" s="10">
        <v>2011</v>
      </c>
      <c r="M13" s="2"/>
      <c r="O13" s="4" t="s">
        <v>21</v>
      </c>
      <c r="P13" s="2">
        <v>1.5646258503399998E-2</v>
      </c>
      <c r="Q13" s="2">
        <v>-3.7698559E-2</v>
      </c>
      <c r="R13" s="2">
        <v>-3.0780979569999999E-2</v>
      </c>
      <c r="S13" s="2">
        <v>-2.3411255169999999E-2</v>
      </c>
      <c r="T13" s="2">
        <v>2.896549373E-2</v>
      </c>
      <c r="U13" s="2">
        <v>5.032921034E-2</v>
      </c>
      <c r="V13" s="2">
        <v>3.2483627590000001E-2</v>
      </c>
      <c r="W13" s="2">
        <v>-7.2779258100000004E-3</v>
      </c>
      <c r="X13" s="2">
        <v>2.0741886559999999E-2</v>
      </c>
      <c r="Y13" s="2">
        <v>-3.21444273E-2</v>
      </c>
      <c r="Z13" s="2">
        <f t="shared" si="1"/>
        <v>1.6853329873400004E-3</v>
      </c>
    </row>
    <row r="14" spans="1:26" x14ac:dyDescent="0.2">
      <c r="A14" s="10" t="s">
        <v>25</v>
      </c>
      <c r="B14" s="10">
        <v>13</v>
      </c>
      <c r="C14" s="10">
        <v>28938</v>
      </c>
      <c r="D14" s="10">
        <v>28938</v>
      </c>
      <c r="E14" s="10">
        <v>-25</v>
      </c>
      <c r="F14" s="10">
        <v>25</v>
      </c>
      <c r="G14" s="10">
        <v>50</v>
      </c>
      <c r="H14" s="2">
        <v>1.26771027714E-2</v>
      </c>
      <c r="I14" s="2">
        <v>3.8853882577099998</v>
      </c>
      <c r="J14" s="10">
        <v>36685</v>
      </c>
      <c r="K14" s="10">
        <f t="shared" si="0"/>
        <v>366.84999999877323</v>
      </c>
      <c r="L14" s="10">
        <v>2011</v>
      </c>
      <c r="M14" s="2"/>
      <c r="O14" s="4" t="s">
        <v>22</v>
      </c>
      <c r="P14" s="11">
        <v>3.1562277816699997</v>
      </c>
      <c r="Q14" s="2">
        <v>0.41028670304999998</v>
      </c>
      <c r="R14" s="2">
        <v>6.4504855319999999E-2</v>
      </c>
      <c r="S14" s="2">
        <v>9.1174098999999998E-3</v>
      </c>
      <c r="T14" s="2">
        <v>5.5152428689999998E-2</v>
      </c>
      <c r="U14" s="2">
        <v>7.1349750680000004E-2</v>
      </c>
      <c r="V14" s="2">
        <v>6.5697876569999994E-2</v>
      </c>
      <c r="W14" s="2">
        <v>2.9607742099999998E-3</v>
      </c>
      <c r="X14" s="11">
        <v>1.4355748900600001</v>
      </c>
      <c r="Y14" s="2">
        <v>-8.8985756819999998E-2</v>
      </c>
      <c r="Z14" s="2">
        <f t="shared" si="1"/>
        <v>0.51818867133299995</v>
      </c>
    </row>
    <row r="15" spans="1:26" x14ac:dyDescent="0.2">
      <c r="A15" s="10" t="s">
        <v>26</v>
      </c>
      <c r="B15" s="10">
        <v>14</v>
      </c>
      <c r="C15" s="10">
        <v>3080</v>
      </c>
      <c r="D15" s="10">
        <v>3080</v>
      </c>
      <c r="E15" s="10">
        <v>-54</v>
      </c>
      <c r="F15" s="10">
        <v>48</v>
      </c>
      <c r="G15" s="10">
        <v>102</v>
      </c>
      <c r="H15" s="2">
        <v>-4.8701298701300001E-3</v>
      </c>
      <c r="I15" s="2">
        <v>6.7494944620600004</v>
      </c>
      <c r="J15" s="10">
        <v>-1500</v>
      </c>
      <c r="K15" s="10">
        <f t="shared" si="0"/>
        <v>-15.0000000000004</v>
      </c>
      <c r="L15" s="10">
        <v>2011</v>
      </c>
      <c r="M15" s="2"/>
      <c r="O15" s="4" t="s">
        <v>23</v>
      </c>
      <c r="P15" s="2">
        <v>1.16145339652E-2</v>
      </c>
      <c r="Q15" s="2">
        <v>-3.7868863439999997E-2</v>
      </c>
      <c r="R15" s="2">
        <v>-1.264106221E-2</v>
      </c>
      <c r="S15" s="2">
        <v>-4.870489175E-2</v>
      </c>
      <c r="T15" s="2">
        <v>6.4684052499999999E-3</v>
      </c>
      <c r="U15" s="2">
        <v>1.090456198E-2</v>
      </c>
      <c r="V15" s="2">
        <v>4.1240578129999997E-2</v>
      </c>
      <c r="W15" s="2">
        <v>-1.7986136860000002E-2</v>
      </c>
      <c r="X15" s="2">
        <v>1.9819834099999999E-2</v>
      </c>
      <c r="Y15" s="2">
        <v>-3.8774066580000002E-2</v>
      </c>
      <c r="Z15" s="2">
        <f t="shared" si="1"/>
        <v>-6.5927107414799997E-3</v>
      </c>
    </row>
    <row r="16" spans="1:26" x14ac:dyDescent="0.2">
      <c r="A16" s="10" t="s">
        <v>27</v>
      </c>
      <c r="B16" s="10">
        <v>15</v>
      </c>
      <c r="C16" s="10">
        <v>3071</v>
      </c>
      <c r="D16" s="10">
        <v>3071</v>
      </c>
      <c r="E16" s="10">
        <v>-20</v>
      </c>
      <c r="F16" s="10">
        <v>16</v>
      </c>
      <c r="G16" s="10">
        <v>36</v>
      </c>
      <c r="H16" s="2">
        <v>8.4565288179700004E-3</v>
      </c>
      <c r="I16" s="2">
        <v>3.4451954032100001</v>
      </c>
      <c r="J16" s="10">
        <v>2597</v>
      </c>
      <c r="K16" s="10">
        <f t="shared" si="0"/>
        <v>25.96999999998587</v>
      </c>
      <c r="L16" s="10">
        <v>2011</v>
      </c>
      <c r="M16" s="2"/>
      <c r="O16" s="4" t="s">
        <v>24</v>
      </c>
      <c r="P16" s="2">
        <v>1.7924479503399999E-2</v>
      </c>
      <c r="Q16" s="2">
        <v>-6.1339695139999997E-2</v>
      </c>
      <c r="R16" s="2">
        <v>7.1220218400000002E-3</v>
      </c>
      <c r="S16" s="2">
        <v>-3.5304567129999999E-2</v>
      </c>
      <c r="T16" s="2">
        <v>6.2482132299999998E-3</v>
      </c>
      <c r="U16" s="2">
        <v>-2.1564652300000002E-3</v>
      </c>
      <c r="V16" s="2">
        <v>3.9028735119999998E-2</v>
      </c>
      <c r="W16" s="2">
        <v>-2.730660654E-2</v>
      </c>
      <c r="X16" s="2">
        <v>3.0253684000000002E-3</v>
      </c>
      <c r="Y16" s="2">
        <v>-2.7758934440000001E-2</v>
      </c>
      <c r="Z16" s="2">
        <f t="shared" si="1"/>
        <v>-8.0517450386600013E-3</v>
      </c>
    </row>
    <row r="17" spans="1:26" x14ac:dyDescent="0.2">
      <c r="A17" s="10" t="s">
        <v>28</v>
      </c>
      <c r="B17" s="10">
        <v>16</v>
      </c>
      <c r="C17" s="10">
        <v>21340</v>
      </c>
      <c r="D17" s="10">
        <v>21340</v>
      </c>
      <c r="E17" s="10">
        <v>-149</v>
      </c>
      <c r="F17" s="10">
        <v>47</v>
      </c>
      <c r="G17" s="10">
        <v>196</v>
      </c>
      <c r="H17" s="2">
        <v>1.1759137769400001E-2</v>
      </c>
      <c r="I17" s="2">
        <v>4.7474139346199999</v>
      </c>
      <c r="J17" s="10">
        <v>25094</v>
      </c>
      <c r="K17" s="10">
        <f t="shared" si="0"/>
        <v>250.93999999899603</v>
      </c>
      <c r="L17" s="10">
        <v>2011</v>
      </c>
      <c r="M17" s="2"/>
      <c r="O17" s="4" t="s">
        <v>26</v>
      </c>
      <c r="P17" s="2">
        <v>-4.8701298701300001E-3</v>
      </c>
      <c r="Q17" s="2">
        <v>-6.92980995E-3</v>
      </c>
      <c r="Y17" s="2">
        <v>-2.3154830929999998E-2</v>
      </c>
      <c r="Z17" s="2">
        <f t="shared" si="1"/>
        <v>-1.1651590250043331E-2</v>
      </c>
    </row>
    <row r="18" spans="1:26" x14ac:dyDescent="0.2">
      <c r="A18" s="10" t="s">
        <v>29</v>
      </c>
      <c r="B18" s="10">
        <v>17</v>
      </c>
      <c r="C18" s="10">
        <v>9783</v>
      </c>
      <c r="D18" s="10">
        <v>9783</v>
      </c>
      <c r="E18" s="10">
        <v>-53</v>
      </c>
      <c r="F18" s="10">
        <v>74</v>
      </c>
      <c r="G18" s="10">
        <v>127</v>
      </c>
      <c r="H18" s="2">
        <v>6.8516814882999995E-3</v>
      </c>
      <c r="I18" s="2">
        <v>6.3285325168400002</v>
      </c>
      <c r="J18" s="10">
        <v>6703</v>
      </c>
      <c r="K18" s="10">
        <f t="shared" si="0"/>
        <v>67.030000000038896</v>
      </c>
      <c r="L18" s="10">
        <v>2011</v>
      </c>
      <c r="M18" s="2"/>
      <c r="O18" s="4" t="s">
        <v>37</v>
      </c>
      <c r="Q18" s="2">
        <v>0.21619356896</v>
      </c>
      <c r="R18" s="2">
        <v>0.10622830032</v>
      </c>
      <c r="S18" s="2">
        <v>4.339637013E-2</v>
      </c>
      <c r="T18" s="2">
        <v>2.2515938480000001E-2</v>
      </c>
      <c r="U18" s="2">
        <v>6.8015039459999996E-2</v>
      </c>
      <c r="V18" s="2">
        <v>0.13816254092999999</v>
      </c>
      <c r="W18" s="2">
        <v>1.5641363450000001E-2</v>
      </c>
      <c r="X18" s="2">
        <v>0.14636141530999999</v>
      </c>
      <c r="Y18" s="2">
        <v>0.15378084575000001</v>
      </c>
      <c r="Z18" s="2">
        <f t="shared" si="1"/>
        <v>0.10114393142111111</v>
      </c>
    </row>
    <row r="19" spans="1:26" x14ac:dyDescent="0.2">
      <c r="A19" s="10" t="s">
        <v>30</v>
      </c>
      <c r="B19" s="10">
        <v>18</v>
      </c>
      <c r="C19" s="10">
        <v>4652</v>
      </c>
      <c r="D19" s="10">
        <v>4652</v>
      </c>
      <c r="E19" s="10">
        <v>-35</v>
      </c>
      <c r="F19" s="10">
        <v>21</v>
      </c>
      <c r="G19" s="10">
        <v>56</v>
      </c>
      <c r="H19" s="2">
        <v>3.0464316423000001E-2</v>
      </c>
      <c r="I19" s="2">
        <v>3.42321404583</v>
      </c>
      <c r="J19" s="10">
        <v>14172</v>
      </c>
      <c r="K19" s="10">
        <f t="shared" si="0"/>
        <v>141.71999999979602</v>
      </c>
      <c r="L19" s="10">
        <v>2011</v>
      </c>
      <c r="M19" s="2"/>
      <c r="O19" s="4" t="s">
        <v>28</v>
      </c>
      <c r="P19" s="2">
        <v>1.1759137769400001E-2</v>
      </c>
      <c r="Q19" s="2">
        <v>-5.049787344E-2</v>
      </c>
      <c r="R19" s="2">
        <v>3.50619038E-3</v>
      </c>
      <c r="S19" s="2">
        <v>-1.323231343E-2</v>
      </c>
      <c r="T19" s="2">
        <v>1.4112631719999999E-2</v>
      </c>
      <c r="U19" s="2">
        <v>-7.4127502599999999E-3</v>
      </c>
      <c r="V19" s="2">
        <v>4.6517074829999998E-2</v>
      </c>
      <c r="W19" s="2">
        <v>-1.4990356579999999E-2</v>
      </c>
      <c r="X19" s="2">
        <v>1.395875324E-2</v>
      </c>
      <c r="Y19" s="2">
        <v>-2.029731546E-2</v>
      </c>
      <c r="Z19" s="2">
        <f t="shared" si="1"/>
        <v>-1.6576821230599996E-3</v>
      </c>
    </row>
    <row r="20" spans="1:26" x14ac:dyDescent="0.2">
      <c r="A20" s="10" t="s">
        <v>31</v>
      </c>
      <c r="B20" s="10">
        <v>19</v>
      </c>
      <c r="C20" s="10">
        <v>1918</v>
      </c>
      <c r="D20" s="10">
        <v>1918</v>
      </c>
      <c r="E20" s="10">
        <v>-79</v>
      </c>
      <c r="F20" s="10">
        <v>89</v>
      </c>
      <c r="G20" s="10">
        <v>168</v>
      </c>
      <c r="H20" s="2">
        <v>-1.9697601668400001E-2</v>
      </c>
      <c r="I20" s="2">
        <v>10.8607703541</v>
      </c>
      <c r="J20" s="10">
        <v>-3778</v>
      </c>
      <c r="K20" s="10">
        <f t="shared" si="0"/>
        <v>-37.779999999991205</v>
      </c>
      <c r="L20" s="10">
        <v>2011</v>
      </c>
      <c r="M20" s="2"/>
      <c r="O20" s="4" t="s">
        <v>29</v>
      </c>
      <c r="P20" s="2">
        <v>6.8516814882999995E-3</v>
      </c>
      <c r="Q20" s="2">
        <v>-3.9003342500000003E-2</v>
      </c>
      <c r="R20" s="2">
        <v>1.27915489E-2</v>
      </c>
      <c r="S20" s="2">
        <v>-1.7229998609999998E-2</v>
      </c>
      <c r="T20" s="2">
        <v>9.1486251000000001E-3</v>
      </c>
      <c r="U20" s="2">
        <v>-1.0721236029999999E-2</v>
      </c>
      <c r="V20" s="2">
        <v>4.0700191429999998E-2</v>
      </c>
      <c r="W20" s="2">
        <v>-1.2976844160000001E-2</v>
      </c>
      <c r="X20" s="2">
        <v>2.5515724890000001E-2</v>
      </c>
      <c r="Y20" s="2">
        <v>-1.4861624679999999E-2</v>
      </c>
      <c r="Z20" s="2">
        <f t="shared" si="1"/>
        <v>2.1472582830000218E-5</v>
      </c>
    </row>
    <row r="21" spans="1:26" x14ac:dyDescent="0.2">
      <c r="A21" s="10" t="s">
        <v>32</v>
      </c>
      <c r="B21" s="10">
        <v>20</v>
      </c>
      <c r="C21" s="10">
        <v>14017</v>
      </c>
      <c r="D21" s="10">
        <v>14017</v>
      </c>
      <c r="E21" s="10">
        <v>-32</v>
      </c>
      <c r="F21" s="10">
        <v>47</v>
      </c>
      <c r="G21" s="10">
        <v>79</v>
      </c>
      <c r="H21" s="2">
        <v>1.08332738817E-2</v>
      </c>
      <c r="I21" s="2">
        <v>4.0633377507899997</v>
      </c>
      <c r="J21" s="10">
        <v>15185</v>
      </c>
      <c r="K21" s="10">
        <f t="shared" si="0"/>
        <v>151.84999999978891</v>
      </c>
      <c r="L21" s="10">
        <v>2011</v>
      </c>
      <c r="M21" s="2"/>
      <c r="O21" s="4" t="s">
        <v>31</v>
      </c>
      <c r="P21" s="2">
        <v>-1.9697601668400001E-2</v>
      </c>
      <c r="Q21" s="2">
        <v>-7.1596720600000004E-3</v>
      </c>
      <c r="R21" s="2">
        <v>8.2679986950000006E-2</v>
      </c>
      <c r="U21" s="2">
        <v>-7.0011562499999996E-3</v>
      </c>
      <c r="V21" s="2">
        <v>3.5802609559999997E-2</v>
      </c>
      <c r="W21" s="2">
        <v>-2.499374931E-2</v>
      </c>
      <c r="X21" s="2">
        <v>2.2674202559999999E-2</v>
      </c>
      <c r="Y21" s="2">
        <v>-1.5973771370000001E-2</v>
      </c>
      <c r="Z21" s="2">
        <f t="shared" si="1"/>
        <v>8.2913560514500002E-3</v>
      </c>
    </row>
    <row r="22" spans="1:26" x14ac:dyDescent="0.2">
      <c r="A22" s="10" t="s">
        <v>33</v>
      </c>
      <c r="B22" s="10">
        <v>21</v>
      </c>
      <c r="C22" s="10">
        <v>766439</v>
      </c>
      <c r="D22" s="10">
        <v>766439</v>
      </c>
      <c r="E22" s="10">
        <v>-146</v>
      </c>
      <c r="F22" s="10">
        <v>210</v>
      </c>
      <c r="G22" s="10">
        <v>356</v>
      </c>
      <c r="H22" s="2">
        <v>-1.56878760084E-3</v>
      </c>
      <c r="I22" s="2">
        <v>9.9131477996800008</v>
      </c>
      <c r="J22" s="10">
        <v>-120238</v>
      </c>
      <c r="K22" s="10">
        <f t="shared" si="0"/>
        <v>-1202.3800000002088</v>
      </c>
      <c r="L22" s="10">
        <v>2011</v>
      </c>
      <c r="M22" s="2"/>
      <c r="O22" s="4" t="s">
        <v>40</v>
      </c>
      <c r="T22" s="2">
        <v>5.9161962400000002E-3</v>
      </c>
      <c r="U22" s="2">
        <v>1.963679649E-2</v>
      </c>
      <c r="V22" s="2">
        <v>5.266523536E-2</v>
      </c>
      <c r="W22" s="2">
        <v>3.1582546899999999E-3</v>
      </c>
      <c r="X22" s="2">
        <v>5.229690293E-2</v>
      </c>
      <c r="Y22" s="2">
        <v>1.4683886320000001E-2</v>
      </c>
      <c r="Z22" s="2">
        <f t="shared" si="1"/>
        <v>2.4726212005000001E-2</v>
      </c>
    </row>
    <row r="23" spans="1:26" x14ac:dyDescent="0.2">
      <c r="A23" s="10" t="s">
        <v>34</v>
      </c>
      <c r="B23" s="10">
        <v>22</v>
      </c>
      <c r="C23" s="10">
        <v>734</v>
      </c>
      <c r="D23" s="10">
        <v>734</v>
      </c>
      <c r="E23" s="10">
        <v>-9</v>
      </c>
      <c r="F23" s="10">
        <v>15</v>
      </c>
      <c r="G23" s="10">
        <v>24</v>
      </c>
      <c r="H23" s="2">
        <v>3.0531335149899998E-2</v>
      </c>
      <c r="I23" s="2">
        <v>3.2592203713500001</v>
      </c>
      <c r="J23" s="10">
        <v>2241</v>
      </c>
      <c r="K23" s="10">
        <f t="shared" si="0"/>
        <v>22.410000000026599</v>
      </c>
      <c r="L23" s="10">
        <v>2011</v>
      </c>
      <c r="M23" s="2"/>
      <c r="O23" s="4" t="s">
        <v>33</v>
      </c>
      <c r="P23" s="2">
        <v>-1.56878760084E-3</v>
      </c>
      <c r="Q23" s="2">
        <v>-1.9541910169999999E-2</v>
      </c>
      <c r="R23" s="2">
        <v>1.5995225169999999E-2</v>
      </c>
      <c r="S23" s="2">
        <v>-8.79494657E-3</v>
      </c>
      <c r="T23" s="2">
        <v>-6.8714864500000004E-3</v>
      </c>
      <c r="U23" s="2">
        <v>2.8360825600000001E-3</v>
      </c>
      <c r="V23" s="2">
        <v>5.1348104550000002E-2</v>
      </c>
      <c r="W23" s="2">
        <v>-7.1146694969999993E-2</v>
      </c>
      <c r="X23" s="2">
        <v>4.1752447540000001E-2</v>
      </c>
      <c r="Y23" s="2">
        <v>-2.2587975869999999E-2</v>
      </c>
      <c r="Z23" s="2">
        <f t="shared" si="1"/>
        <v>-1.8579941810839989E-3</v>
      </c>
    </row>
    <row r="24" spans="1:26" x14ac:dyDescent="0.2">
      <c r="A24" s="10" t="s">
        <v>35</v>
      </c>
      <c r="B24" s="10">
        <v>24</v>
      </c>
      <c r="C24" s="10">
        <v>57749</v>
      </c>
      <c r="D24" s="10">
        <v>57749</v>
      </c>
      <c r="E24" s="10">
        <v>-194</v>
      </c>
      <c r="F24" s="10">
        <v>897</v>
      </c>
      <c r="G24" s="10">
        <v>1091</v>
      </c>
      <c r="H24" s="2">
        <v>0.15850490917599999</v>
      </c>
      <c r="I24" s="2">
        <v>86.9752628249</v>
      </c>
      <c r="J24" s="10">
        <v>915350</v>
      </c>
      <c r="K24" s="10">
        <f t="shared" si="0"/>
        <v>9153.500000004824</v>
      </c>
      <c r="L24" s="10">
        <v>2011</v>
      </c>
      <c r="M24" s="2"/>
      <c r="O24" s="4" t="s">
        <v>41</v>
      </c>
      <c r="W24" s="2">
        <v>-8.1681804220000001E-2</v>
      </c>
      <c r="Y24" s="2">
        <v>-0.12850000262</v>
      </c>
      <c r="Z24" s="2">
        <f t="shared" si="1"/>
        <v>-0.10509090341999999</v>
      </c>
    </row>
    <row r="25" spans="1:26" x14ac:dyDescent="0.2">
      <c r="A25" s="10" t="s">
        <v>13</v>
      </c>
      <c r="B25" s="10">
        <v>1</v>
      </c>
      <c r="C25" s="10">
        <v>1446</v>
      </c>
      <c r="D25" s="10">
        <v>5784</v>
      </c>
      <c r="E25" s="10">
        <v>-1.3698825836199999</v>
      </c>
      <c r="F25" s="10">
        <v>2.2961196899399998</v>
      </c>
      <c r="G25" s="10">
        <v>3.6660022735600002</v>
      </c>
      <c r="H25" s="2">
        <v>0.45746373091999998</v>
      </c>
      <c r="I25" s="2">
        <v>0.44070738730999998</v>
      </c>
      <c r="J25" s="10">
        <v>661.49255490300004</v>
      </c>
      <c r="K25" s="10">
        <f t="shared" si="0"/>
        <v>2645.97021964128</v>
      </c>
      <c r="L25" s="10">
        <v>2012</v>
      </c>
      <c r="M25" s="10"/>
      <c r="O25" s="4" t="s">
        <v>43</v>
      </c>
      <c r="Y25" s="2">
        <v>5.1083167400000004E-3</v>
      </c>
      <c r="Z25" s="2">
        <f t="shared" si="1"/>
        <v>5.1083167400000004E-3</v>
      </c>
    </row>
    <row r="26" spans="1:26" x14ac:dyDescent="0.2">
      <c r="A26" s="10" t="s">
        <v>14</v>
      </c>
      <c r="B26" s="10">
        <v>2</v>
      </c>
      <c r="C26" s="10">
        <v>4134</v>
      </c>
      <c r="D26" s="10">
        <v>16536</v>
      </c>
      <c r="E26" s="10">
        <v>-2.43835926056</v>
      </c>
      <c r="F26" s="10">
        <v>4.1461439132700004</v>
      </c>
      <c r="G26" s="10">
        <v>6.5845031738299999</v>
      </c>
      <c r="H26" s="2">
        <v>0.43363269135999999</v>
      </c>
      <c r="I26" s="2">
        <v>0.47520674264000001</v>
      </c>
      <c r="J26" s="10">
        <v>1792.63754606</v>
      </c>
      <c r="K26" s="10">
        <f t="shared" si="0"/>
        <v>7170.5501843289594</v>
      </c>
      <c r="L26" s="10">
        <v>2012</v>
      </c>
      <c r="M26" s="10"/>
      <c r="O26" s="4" t="s">
        <v>42</v>
      </c>
      <c r="S26" s="2">
        <v>9.4191188910000001E-2</v>
      </c>
      <c r="T26" s="2">
        <v>-0.14200000763000001</v>
      </c>
      <c r="Z26" s="2">
        <f t="shared" si="1"/>
        <v>-2.3904409360000003E-2</v>
      </c>
    </row>
    <row r="27" spans="1:26" x14ac:dyDescent="0.2">
      <c r="A27" s="10" t="s">
        <v>15</v>
      </c>
      <c r="B27" s="10">
        <v>3</v>
      </c>
      <c r="C27" s="10">
        <v>20363</v>
      </c>
      <c r="D27" s="10">
        <v>81452</v>
      </c>
      <c r="E27" s="10">
        <v>-0.99645137787000004</v>
      </c>
      <c r="F27" s="10">
        <v>1.3408179283099999</v>
      </c>
      <c r="G27" s="10">
        <v>2.3372693061800001</v>
      </c>
      <c r="H27" s="2">
        <v>0.27033163533999999</v>
      </c>
      <c r="I27" s="2">
        <v>0.30889889148999999</v>
      </c>
      <c r="J27" s="10">
        <v>5504.7630903700001</v>
      </c>
      <c r="K27" s="10">
        <f t="shared" si="0"/>
        <v>22019.052361713679</v>
      </c>
      <c r="L27" s="10">
        <v>2012</v>
      </c>
      <c r="M27" s="10"/>
      <c r="O27" s="4" t="s">
        <v>35</v>
      </c>
      <c r="P27" s="2">
        <v>0.15850490917599999</v>
      </c>
      <c r="Q27" s="2">
        <v>0.14417715649000001</v>
      </c>
      <c r="R27" s="2">
        <v>2.504903386E-2</v>
      </c>
      <c r="S27" s="2">
        <v>-1.7532225919999998E-2</v>
      </c>
      <c r="T27" s="2">
        <v>1.255992673E-2</v>
      </c>
      <c r="U27" s="2">
        <v>-1.107059134E-2</v>
      </c>
      <c r="V27" s="2">
        <v>5.8738690140000001E-2</v>
      </c>
      <c r="W27" s="2">
        <v>-5.5524257860000002E-2</v>
      </c>
      <c r="X27" s="2">
        <v>1.8571261219999999E-2</v>
      </c>
      <c r="Y27" s="2">
        <v>-2.9769259280000002E-2</v>
      </c>
      <c r="Z27" s="2">
        <f t="shared" si="1"/>
        <v>3.0370464321600003E-2</v>
      </c>
    </row>
    <row r="28" spans="1:26" x14ac:dyDescent="0.2">
      <c r="A28" s="10" t="s">
        <v>16</v>
      </c>
      <c r="B28" s="10">
        <v>4</v>
      </c>
      <c r="C28" s="10">
        <v>10103</v>
      </c>
      <c r="D28" s="10">
        <v>40412</v>
      </c>
      <c r="E28" s="10">
        <v>-0.78174781799000004</v>
      </c>
      <c r="F28" s="10">
        <v>1.09438896179</v>
      </c>
      <c r="G28" s="10">
        <v>1.8761367797899999</v>
      </c>
      <c r="H28" s="2">
        <v>5.4347199399999997E-2</v>
      </c>
      <c r="I28" s="2">
        <v>0.18292950153000001</v>
      </c>
      <c r="J28" s="10">
        <v>549.06975555400004</v>
      </c>
      <c r="K28" s="10">
        <f t="shared" si="0"/>
        <v>2196.2790221527998</v>
      </c>
      <c r="L28" s="10">
        <v>2012</v>
      </c>
      <c r="M28" s="10"/>
      <c r="O28"/>
      <c r="P28"/>
      <c r="Q28"/>
      <c r="R28"/>
      <c r="S28"/>
      <c r="T28"/>
      <c r="U28"/>
      <c r="V28"/>
      <c r="W28"/>
      <c r="X28"/>
      <c r="Y28"/>
      <c r="Z28" s="2" t="e">
        <f t="shared" si="1"/>
        <v>#DIV/0!</v>
      </c>
    </row>
    <row r="29" spans="1:26" x14ac:dyDescent="0.2">
      <c r="A29" s="10" t="s">
        <v>17</v>
      </c>
      <c r="B29" s="10">
        <v>5</v>
      </c>
      <c r="C29" s="10">
        <v>17417</v>
      </c>
      <c r="D29" s="10">
        <v>69668</v>
      </c>
      <c r="E29" s="10">
        <v>-0.73070049286000005</v>
      </c>
      <c r="F29" s="10">
        <v>1.13153934479</v>
      </c>
      <c r="G29" s="10">
        <v>1.86223983765</v>
      </c>
      <c r="H29" s="2">
        <v>1.9926201E-4</v>
      </c>
      <c r="I29" s="2">
        <v>0.13584162547</v>
      </c>
      <c r="J29" s="10">
        <v>3.4705464839900002</v>
      </c>
      <c r="K29" s="10">
        <f t="shared" si="0"/>
        <v>13.88218571268</v>
      </c>
      <c r="L29" s="10">
        <v>2012</v>
      </c>
      <c r="M29" s="10"/>
      <c r="O29"/>
      <c r="P29"/>
      <c r="Q29"/>
      <c r="R29"/>
      <c r="S29"/>
      <c r="T29"/>
      <c r="U29"/>
      <c r="V29"/>
      <c r="W29"/>
      <c r="X29"/>
      <c r="Y29"/>
      <c r="Z29" s="2" t="e">
        <f t="shared" si="1"/>
        <v>#DIV/0!</v>
      </c>
    </row>
    <row r="30" spans="1:26" x14ac:dyDescent="0.2">
      <c r="A30" s="10" t="s">
        <v>18</v>
      </c>
      <c r="B30" s="10">
        <v>6</v>
      </c>
      <c r="C30" s="10">
        <v>91</v>
      </c>
      <c r="D30" s="10">
        <v>364</v>
      </c>
      <c r="E30" s="10">
        <v>-0.99505043029999996</v>
      </c>
      <c r="F30" s="10">
        <v>0.24614715576000001</v>
      </c>
      <c r="G30" s="10">
        <v>1.24119758606</v>
      </c>
      <c r="H30" s="2">
        <v>-0.40922986544000001</v>
      </c>
      <c r="I30" s="2">
        <v>0.23525102379999999</v>
      </c>
      <c r="J30" s="10">
        <v>-37.239917755100002</v>
      </c>
      <c r="K30" s="10">
        <f t="shared" si="0"/>
        <v>-148.95967102016002</v>
      </c>
      <c r="L30" s="10">
        <v>2012</v>
      </c>
      <c r="M30" s="10"/>
      <c r="O30"/>
      <c r="P30"/>
      <c r="Q30"/>
      <c r="R30"/>
      <c r="S30"/>
      <c r="T30"/>
      <c r="U30"/>
      <c r="V30"/>
      <c r="W30"/>
      <c r="X30"/>
      <c r="Y30"/>
      <c r="Z30" s="2" t="e">
        <f t="shared" si="1"/>
        <v>#DIV/0!</v>
      </c>
    </row>
    <row r="31" spans="1:26" x14ac:dyDescent="0.2">
      <c r="A31" s="10" t="s">
        <v>19</v>
      </c>
      <c r="B31" s="10">
        <v>7</v>
      </c>
      <c r="C31" s="10">
        <v>12260</v>
      </c>
      <c r="D31" s="10">
        <v>49040</v>
      </c>
      <c r="E31" s="10">
        <v>-3.17130565643</v>
      </c>
      <c r="F31" s="10">
        <v>3.9954957962000002</v>
      </c>
      <c r="G31" s="10">
        <v>7.1668014526399997</v>
      </c>
      <c r="H31" s="2">
        <v>0.29637626654999999</v>
      </c>
      <c r="I31" s="2">
        <v>0.56462319322999999</v>
      </c>
      <c r="J31" s="10">
        <v>3633.57302785</v>
      </c>
      <c r="K31" s="10">
        <f t="shared" si="0"/>
        <v>14534.292111612</v>
      </c>
      <c r="L31" s="10">
        <v>2012</v>
      </c>
      <c r="M31" s="10"/>
      <c r="O31"/>
      <c r="P31"/>
      <c r="Q31"/>
      <c r="R31"/>
      <c r="S31"/>
      <c r="T31"/>
      <c r="U31"/>
      <c r="V31"/>
      <c r="W31"/>
      <c r="X31"/>
      <c r="Y31"/>
      <c r="Z31" s="2" t="e">
        <f t="shared" si="1"/>
        <v>#DIV/0!</v>
      </c>
    </row>
    <row r="32" spans="1:26" x14ac:dyDescent="0.2">
      <c r="A32" s="10" t="s">
        <v>36</v>
      </c>
      <c r="B32" s="10">
        <v>8</v>
      </c>
      <c r="C32" s="10">
        <v>2545</v>
      </c>
      <c r="D32" s="10">
        <v>10180</v>
      </c>
      <c r="E32" s="10">
        <v>-3.8503432273899998</v>
      </c>
      <c r="F32" s="10">
        <v>1.78856992722</v>
      </c>
      <c r="G32" s="10">
        <v>5.6389131546</v>
      </c>
      <c r="H32" s="2">
        <v>0.2816707597</v>
      </c>
      <c r="I32" s="2">
        <v>0.84345988029999996</v>
      </c>
      <c r="J32" s="10">
        <v>716.85208344499995</v>
      </c>
      <c r="K32" s="10">
        <f t="shared" si="0"/>
        <v>2867.4083337460002</v>
      </c>
      <c r="L32" s="10">
        <v>2012</v>
      </c>
      <c r="M32" s="10"/>
      <c r="O32"/>
      <c r="P32"/>
      <c r="Q32"/>
      <c r="R32"/>
      <c r="S32"/>
      <c r="T32"/>
      <c r="U32"/>
      <c r="V32"/>
      <c r="W32"/>
      <c r="X32"/>
      <c r="Y32"/>
      <c r="Z32" s="2" t="e">
        <f t="shared" si="1"/>
        <v>#DIV/0!</v>
      </c>
    </row>
    <row r="33" spans="1:26" x14ac:dyDescent="0.2">
      <c r="A33" s="10" t="s">
        <v>20</v>
      </c>
      <c r="B33" s="10">
        <v>9</v>
      </c>
      <c r="C33" s="10">
        <v>5922</v>
      </c>
      <c r="D33" s="10">
        <v>23688</v>
      </c>
      <c r="E33" s="10">
        <v>-0.78144741058</v>
      </c>
      <c r="F33" s="10">
        <v>1.4809923171999999</v>
      </c>
      <c r="G33" s="10">
        <v>2.2624397277799999</v>
      </c>
      <c r="H33" s="2">
        <v>6.8176762269999996E-2</v>
      </c>
      <c r="I33" s="2">
        <v>0.27923466046000001</v>
      </c>
      <c r="J33" s="10">
        <v>403.742786169</v>
      </c>
      <c r="K33" s="10">
        <f t="shared" si="0"/>
        <v>1614.9711446517599</v>
      </c>
      <c r="L33" s="10">
        <v>2012</v>
      </c>
      <c r="M33" s="10"/>
      <c r="O33"/>
      <c r="P33"/>
      <c r="Q33"/>
      <c r="R33"/>
      <c r="S33"/>
      <c r="T33"/>
      <c r="U33"/>
      <c r="V33"/>
      <c r="W33"/>
      <c r="X33"/>
      <c r="Y33"/>
      <c r="Z33" s="2" t="e">
        <f t="shared" si="1"/>
        <v>#DIV/0!</v>
      </c>
    </row>
    <row r="34" spans="1:26" x14ac:dyDescent="0.2">
      <c r="A34" s="10" t="s">
        <v>21</v>
      </c>
      <c r="B34" s="10">
        <v>10</v>
      </c>
      <c r="C34" s="10">
        <v>881</v>
      </c>
      <c r="D34" s="10">
        <v>3524</v>
      </c>
      <c r="E34" s="10">
        <v>-0.82476711273000003</v>
      </c>
      <c r="F34" s="10">
        <v>0.51628398895000005</v>
      </c>
      <c r="G34" s="10">
        <v>1.34105110168</v>
      </c>
      <c r="H34" s="2">
        <v>-3.7698559E-2</v>
      </c>
      <c r="I34" s="2">
        <v>0.12874300558999999</v>
      </c>
      <c r="J34" s="10">
        <v>-33.2124304771</v>
      </c>
      <c r="K34" s="10">
        <f t="shared" si="0"/>
        <v>-132.84972191599999</v>
      </c>
      <c r="L34" s="10">
        <v>2012</v>
      </c>
      <c r="M34" s="10"/>
      <c r="O34" s="4" t="s">
        <v>63</v>
      </c>
      <c r="P34" s="2">
        <f t="shared" ref="P34:Y34" si="2">AVERAGE(P4:P33)</f>
        <v>0.20412341275971499</v>
      </c>
      <c r="Q34" s="2">
        <f t="shared" si="2"/>
        <v>9.8179307245500017E-2</v>
      </c>
      <c r="R34" s="2">
        <f t="shared" si="2"/>
        <v>5.8368927596842111E-2</v>
      </c>
      <c r="S34" s="2">
        <f t="shared" si="2"/>
        <v>3.6990701426842104E-2</v>
      </c>
      <c r="T34" s="2">
        <f t="shared" si="2"/>
        <v>5.4096160251499992E-2</v>
      </c>
      <c r="U34" s="2">
        <f t="shared" si="2"/>
        <v>9.3584858877999999E-2</v>
      </c>
      <c r="V34" s="2">
        <f t="shared" si="2"/>
        <v>7.7525888824499983E-2</v>
      </c>
      <c r="W34" s="2">
        <f t="shared" si="2"/>
        <v>5.6874933670000009E-2</v>
      </c>
      <c r="X34" s="2">
        <f t="shared" si="2"/>
        <v>0.14773395601049996</v>
      </c>
      <c r="Y34" s="2">
        <f t="shared" si="2"/>
        <v>-1.6271091286363603E-3</v>
      </c>
      <c r="Z34" s="2" t="e">
        <f>AVERAGE(Z4:Z33)</f>
        <v>#DIV/0!</v>
      </c>
    </row>
    <row r="35" spans="1:26" x14ac:dyDescent="0.2">
      <c r="A35" s="10" t="s">
        <v>22</v>
      </c>
      <c r="B35" s="10">
        <v>11</v>
      </c>
      <c r="C35" s="10">
        <v>57586</v>
      </c>
      <c r="D35" s="10">
        <v>230344</v>
      </c>
      <c r="E35" s="10">
        <v>-3.4168944358800002</v>
      </c>
      <c r="F35" s="10">
        <v>8.2769985198999994</v>
      </c>
      <c r="G35" s="10">
        <v>11.693892955800001</v>
      </c>
      <c r="H35" s="2">
        <v>0.41028670304999998</v>
      </c>
      <c r="I35" s="2">
        <v>1.07141168304</v>
      </c>
      <c r="J35" s="10">
        <v>23626.770081800001</v>
      </c>
      <c r="K35" s="10">
        <f t="shared" si="0"/>
        <v>94507.080327349191</v>
      </c>
      <c r="L35" s="10">
        <v>2012</v>
      </c>
      <c r="M35" s="10"/>
    </row>
    <row r="36" spans="1:26" x14ac:dyDescent="0.2">
      <c r="A36" s="10" t="s">
        <v>23</v>
      </c>
      <c r="B36" s="10">
        <v>12</v>
      </c>
      <c r="C36" s="10">
        <v>2265</v>
      </c>
      <c r="D36" s="10">
        <v>9060</v>
      </c>
      <c r="E36" s="10">
        <v>-0.53690099715999995</v>
      </c>
      <c r="F36" s="10">
        <v>1.1003198623699999</v>
      </c>
      <c r="G36" s="10">
        <v>1.63722085953</v>
      </c>
      <c r="H36" s="2">
        <v>-3.7868863439999997E-2</v>
      </c>
      <c r="I36" s="2">
        <v>0.12783556116</v>
      </c>
      <c r="J36" s="10">
        <v>-85.772975683200002</v>
      </c>
      <c r="K36" s="10">
        <f t="shared" si="0"/>
        <v>-343.09190276639998</v>
      </c>
      <c r="L36" s="10">
        <v>2012</v>
      </c>
      <c r="M36" s="10"/>
    </row>
    <row r="37" spans="1:26" x14ac:dyDescent="0.2">
      <c r="A37" s="10" t="s">
        <v>24</v>
      </c>
      <c r="B37" s="10">
        <v>13</v>
      </c>
      <c r="C37" s="10">
        <v>1792</v>
      </c>
      <c r="D37" s="10">
        <v>7168</v>
      </c>
      <c r="E37" s="10">
        <v>-0.41020393372000002</v>
      </c>
      <c r="F37" s="10">
        <v>0.30944347381999998</v>
      </c>
      <c r="G37" s="10">
        <v>0.71964740753000001</v>
      </c>
      <c r="H37" s="2">
        <v>-6.1339695139999997E-2</v>
      </c>
      <c r="I37" s="2">
        <v>7.7682996549999994E-2</v>
      </c>
      <c r="J37" s="10">
        <v>-109.92073369000001</v>
      </c>
      <c r="K37" s="10">
        <f t="shared" si="0"/>
        <v>-439.68293476352</v>
      </c>
      <c r="L37" s="10">
        <v>2012</v>
      </c>
      <c r="M37" s="10"/>
      <c r="O37" s="3" t="s">
        <v>47</v>
      </c>
      <c r="P37" s="6" t="s">
        <v>46</v>
      </c>
    </row>
    <row r="38" spans="1:26" x14ac:dyDescent="0.2">
      <c r="A38" s="10" t="s">
        <v>25</v>
      </c>
      <c r="B38" s="10">
        <v>14</v>
      </c>
      <c r="C38" s="10">
        <v>7250</v>
      </c>
      <c r="D38" s="10">
        <v>29000</v>
      </c>
      <c r="E38" s="10">
        <v>-0.37765693665</v>
      </c>
      <c r="F38" s="10">
        <v>0.21263933182</v>
      </c>
      <c r="G38" s="10">
        <v>0.59029626846000005</v>
      </c>
      <c r="H38" s="2">
        <v>-6.5337202240000003E-2</v>
      </c>
      <c r="I38" s="2">
        <v>5.7418759569999998E-2</v>
      </c>
      <c r="J38" s="10">
        <v>-473.69471621500003</v>
      </c>
      <c r="K38" s="10">
        <f t="shared" si="0"/>
        <v>-1894.7788649600002</v>
      </c>
      <c r="L38" s="10">
        <v>2012</v>
      </c>
      <c r="M38" s="10"/>
      <c r="O38" s="3" t="s">
        <v>44</v>
      </c>
      <c r="P38" s="10">
        <v>2011</v>
      </c>
      <c r="Q38" s="10">
        <v>2012</v>
      </c>
      <c r="R38" s="10">
        <v>2013</v>
      </c>
      <c r="S38" s="10">
        <v>2014</v>
      </c>
      <c r="T38" s="10">
        <v>2015</v>
      </c>
      <c r="U38" s="10">
        <v>2016</v>
      </c>
      <c r="V38" s="10">
        <v>2017</v>
      </c>
      <c r="W38" s="10">
        <v>2018</v>
      </c>
      <c r="X38" s="10">
        <v>2019</v>
      </c>
      <c r="Y38" s="10">
        <v>2020</v>
      </c>
      <c r="Z38" s="10" t="s">
        <v>45</v>
      </c>
    </row>
    <row r="39" spans="1:26" x14ac:dyDescent="0.2">
      <c r="A39" s="10" t="s">
        <v>26</v>
      </c>
      <c r="B39" s="10">
        <v>15</v>
      </c>
      <c r="C39" s="10">
        <v>895</v>
      </c>
      <c r="D39" s="10">
        <v>3580</v>
      </c>
      <c r="E39" s="10">
        <v>-0.69487524033000003</v>
      </c>
      <c r="F39" s="10">
        <v>0.53054809570000006</v>
      </c>
      <c r="G39" s="10">
        <v>1.22542333603</v>
      </c>
      <c r="H39" s="2">
        <v>-6.92980995E-3</v>
      </c>
      <c r="I39" s="2">
        <v>0.13076474234999999</v>
      </c>
      <c r="J39" s="10">
        <v>-6.2021799087499998</v>
      </c>
      <c r="K39" s="10">
        <f t="shared" si="0"/>
        <v>-24.808719621000002</v>
      </c>
      <c r="L39" s="10">
        <v>2012</v>
      </c>
      <c r="M39" s="10"/>
      <c r="O39" s="4" t="s">
        <v>13</v>
      </c>
      <c r="P39" s="10">
        <v>2343</v>
      </c>
      <c r="Q39" s="10">
        <v>5784</v>
      </c>
      <c r="R39" s="10">
        <v>1756</v>
      </c>
      <c r="S39" s="10">
        <v>12924</v>
      </c>
      <c r="T39" s="10">
        <v>17836</v>
      </c>
      <c r="U39" s="10">
        <v>2820</v>
      </c>
      <c r="V39" s="10">
        <v>2296</v>
      </c>
      <c r="W39" s="10">
        <v>4384</v>
      </c>
      <c r="X39" s="10">
        <v>5416</v>
      </c>
      <c r="Y39" s="10"/>
      <c r="Z39" s="10">
        <v>55559</v>
      </c>
    </row>
    <row r="40" spans="1:26" x14ac:dyDescent="0.2">
      <c r="A40" s="10" t="s">
        <v>37</v>
      </c>
      <c r="B40" s="10">
        <v>16</v>
      </c>
      <c r="C40" s="10">
        <v>5034</v>
      </c>
      <c r="D40" s="10">
        <v>20136</v>
      </c>
      <c r="E40" s="10">
        <v>-0.17270755768000001</v>
      </c>
      <c r="F40" s="10">
        <v>0.77029037475999995</v>
      </c>
      <c r="G40" s="10">
        <v>0.94299793242999996</v>
      </c>
      <c r="H40" s="2">
        <v>0.21619356896</v>
      </c>
      <c r="I40" s="2">
        <v>0.13381590295000001</v>
      </c>
      <c r="J40" s="10">
        <v>1088.31842613</v>
      </c>
      <c r="K40" s="10">
        <f t="shared" si="0"/>
        <v>4353.2737045785598</v>
      </c>
      <c r="L40" s="10">
        <v>2012</v>
      </c>
      <c r="M40" s="10"/>
      <c r="O40" s="4" t="s">
        <v>14</v>
      </c>
      <c r="P40" s="10">
        <v>68126</v>
      </c>
      <c r="Q40" s="10">
        <v>16536</v>
      </c>
      <c r="R40" s="10">
        <v>70588</v>
      </c>
      <c r="S40" s="10">
        <v>43220</v>
      </c>
      <c r="T40" s="10">
        <v>68020</v>
      </c>
      <c r="U40" s="10">
        <v>61928</v>
      </c>
      <c r="V40" s="10">
        <v>5212</v>
      </c>
      <c r="W40" s="10">
        <v>48916</v>
      </c>
      <c r="X40" s="10">
        <v>23240</v>
      </c>
      <c r="Y40" s="10">
        <v>3632</v>
      </c>
      <c r="Z40" s="10">
        <v>409418</v>
      </c>
    </row>
    <row r="41" spans="1:26" x14ac:dyDescent="0.2">
      <c r="A41" s="10" t="s">
        <v>27</v>
      </c>
      <c r="B41" s="10">
        <v>17</v>
      </c>
      <c r="C41" s="10">
        <v>711</v>
      </c>
      <c r="D41" s="10">
        <v>2844</v>
      </c>
      <c r="E41" s="10">
        <v>-0.32618522643999998</v>
      </c>
      <c r="F41" s="10">
        <v>0.25474786758000001</v>
      </c>
      <c r="G41" s="10">
        <v>0.58093309403000004</v>
      </c>
      <c r="H41" s="2">
        <v>-5.1485252109999997E-2</v>
      </c>
      <c r="I41" s="2">
        <v>6.2182445029999998E-2</v>
      </c>
      <c r="J41" s="10">
        <v>-36.606014251700003</v>
      </c>
      <c r="K41" s="10">
        <f t="shared" si="0"/>
        <v>-146.42405700083998</v>
      </c>
      <c r="L41" s="10">
        <v>2012</v>
      </c>
      <c r="M41" s="10"/>
      <c r="O41" s="4" t="s">
        <v>15</v>
      </c>
      <c r="P41" s="10">
        <v>43682</v>
      </c>
      <c r="Q41" s="10">
        <v>81452</v>
      </c>
      <c r="R41" s="10">
        <v>75532</v>
      </c>
      <c r="S41" s="10">
        <v>50748</v>
      </c>
      <c r="T41" s="10">
        <v>67604</v>
      </c>
      <c r="U41" s="10">
        <v>132836</v>
      </c>
      <c r="V41" s="10">
        <v>71192</v>
      </c>
      <c r="W41" s="10">
        <v>83508</v>
      </c>
      <c r="X41" s="10">
        <v>63744</v>
      </c>
      <c r="Y41" s="10">
        <v>79376</v>
      </c>
      <c r="Z41" s="10">
        <v>749674</v>
      </c>
    </row>
    <row r="42" spans="1:26" x14ac:dyDescent="0.2">
      <c r="A42" s="10" t="s">
        <v>28</v>
      </c>
      <c r="B42" s="10">
        <v>18</v>
      </c>
      <c r="C42" s="10">
        <v>6568</v>
      </c>
      <c r="D42" s="10">
        <v>26272</v>
      </c>
      <c r="E42" s="10">
        <v>-0.74606800079000002</v>
      </c>
      <c r="F42" s="10">
        <v>0.84976577759000005</v>
      </c>
      <c r="G42" s="10">
        <v>1.5958337783800001</v>
      </c>
      <c r="H42" s="2">
        <v>-5.049787344E-2</v>
      </c>
      <c r="I42" s="2">
        <v>9.3107769699999995E-2</v>
      </c>
      <c r="J42" s="10">
        <v>-331.67003274000001</v>
      </c>
      <c r="K42" s="10">
        <f t="shared" si="0"/>
        <v>-1326.68013101568</v>
      </c>
      <c r="L42" s="10">
        <v>2012</v>
      </c>
      <c r="M42" s="10"/>
      <c r="O42" s="4" t="s">
        <v>16</v>
      </c>
      <c r="P42" s="10">
        <v>71841</v>
      </c>
      <c r="Q42" s="10">
        <v>40412</v>
      </c>
      <c r="R42" s="10">
        <v>48268</v>
      </c>
      <c r="S42" s="10">
        <v>37920</v>
      </c>
      <c r="T42" s="10">
        <v>21872</v>
      </c>
      <c r="U42" s="10">
        <v>66124</v>
      </c>
      <c r="V42" s="10">
        <v>67628</v>
      </c>
      <c r="W42" s="10">
        <v>104228</v>
      </c>
      <c r="X42" s="10">
        <v>110192</v>
      </c>
      <c r="Y42" s="10">
        <v>47940</v>
      </c>
      <c r="Z42" s="10">
        <v>616425</v>
      </c>
    </row>
    <row r="43" spans="1:26" x14ac:dyDescent="0.2">
      <c r="A43" s="10" t="s">
        <v>29</v>
      </c>
      <c r="B43" s="10">
        <v>19</v>
      </c>
      <c r="C43" s="10">
        <v>1060</v>
      </c>
      <c r="D43" s="10">
        <v>4240</v>
      </c>
      <c r="E43" s="10">
        <v>-0.44710922241000001</v>
      </c>
      <c r="F43" s="10">
        <v>0.78106594086000003</v>
      </c>
      <c r="G43" s="10">
        <v>1.22817516327</v>
      </c>
      <c r="H43" s="2">
        <v>-3.9003342500000003E-2</v>
      </c>
      <c r="I43" s="2">
        <v>0.12490598662999999</v>
      </c>
      <c r="J43" s="10">
        <v>-41.343543052699999</v>
      </c>
      <c r="K43" s="10">
        <f t="shared" si="0"/>
        <v>-165.3741722</v>
      </c>
      <c r="L43" s="10">
        <v>2012</v>
      </c>
      <c r="M43" s="10"/>
      <c r="O43" s="4" t="s">
        <v>17</v>
      </c>
      <c r="P43" s="10">
        <v>28600</v>
      </c>
      <c r="Q43" s="10">
        <v>69668</v>
      </c>
      <c r="R43" s="10">
        <v>74316</v>
      </c>
      <c r="S43" s="10">
        <v>108996</v>
      </c>
      <c r="T43" s="10">
        <v>103136</v>
      </c>
      <c r="U43" s="10">
        <v>76572</v>
      </c>
      <c r="V43" s="10">
        <v>62572</v>
      </c>
      <c r="W43" s="10">
        <v>70372</v>
      </c>
      <c r="X43" s="10">
        <v>66116</v>
      </c>
      <c r="Y43" s="10">
        <v>115540</v>
      </c>
      <c r="Z43" s="10">
        <v>775888</v>
      </c>
    </row>
    <row r="44" spans="1:26" x14ac:dyDescent="0.2">
      <c r="A44" s="10" t="s">
        <v>30</v>
      </c>
      <c r="B44" s="10">
        <v>20</v>
      </c>
      <c r="C44" s="10">
        <v>1163</v>
      </c>
      <c r="D44" s="10">
        <v>4652</v>
      </c>
      <c r="E44" s="10">
        <v>-0.33374881744000001</v>
      </c>
      <c r="F44" s="10">
        <v>8.2863807679999998E-2</v>
      </c>
      <c r="G44" s="10">
        <v>0.41661262512000002</v>
      </c>
      <c r="H44" s="2">
        <v>-9.3442532280000004E-2</v>
      </c>
      <c r="I44" s="2">
        <v>5.3766304450000003E-2</v>
      </c>
      <c r="J44" s="10">
        <v>-108.673665047</v>
      </c>
      <c r="K44" s="10">
        <f t="shared" si="0"/>
        <v>-434.69466016656003</v>
      </c>
      <c r="L44" s="10">
        <v>2012</v>
      </c>
      <c r="M44" s="10"/>
      <c r="O44" s="4" t="s">
        <v>18</v>
      </c>
      <c r="P44" s="10">
        <v>402</v>
      </c>
      <c r="Q44" s="10">
        <v>364</v>
      </c>
      <c r="R44" s="10">
        <v>476</v>
      </c>
      <c r="S44" s="10">
        <v>496</v>
      </c>
      <c r="T44" s="10">
        <v>2224</v>
      </c>
      <c r="U44" s="10">
        <v>2840</v>
      </c>
      <c r="V44" s="10">
        <v>4344</v>
      </c>
      <c r="W44" s="10">
        <v>3476</v>
      </c>
      <c r="X44" s="10">
        <v>4320</v>
      </c>
      <c r="Y44" s="10">
        <v>3768</v>
      </c>
      <c r="Z44" s="10">
        <v>22710</v>
      </c>
    </row>
    <row r="45" spans="1:26" x14ac:dyDescent="0.2">
      <c r="A45" s="10" t="s">
        <v>31</v>
      </c>
      <c r="B45" s="10">
        <v>21</v>
      </c>
      <c r="C45" s="10">
        <v>447</v>
      </c>
      <c r="D45" s="10">
        <v>1788</v>
      </c>
      <c r="E45" s="10">
        <v>-0.52273464202999997</v>
      </c>
      <c r="F45" s="10">
        <v>0.39424324036000002</v>
      </c>
      <c r="G45" s="10">
        <v>0.91697788239</v>
      </c>
      <c r="H45" s="2">
        <v>-7.1596720600000004E-3</v>
      </c>
      <c r="I45" s="2">
        <v>0.14959933084999999</v>
      </c>
      <c r="J45" s="10">
        <v>-3.2003734111800002</v>
      </c>
      <c r="K45" s="10">
        <f t="shared" si="0"/>
        <v>-12.801493643280001</v>
      </c>
      <c r="L45" s="10">
        <v>2012</v>
      </c>
      <c r="M45" s="10"/>
      <c r="O45" s="4" t="s">
        <v>19</v>
      </c>
      <c r="P45" s="10">
        <v>30160</v>
      </c>
      <c r="Q45" s="10">
        <v>49040</v>
      </c>
      <c r="R45" s="10">
        <v>40152</v>
      </c>
      <c r="S45" s="10">
        <v>43676</v>
      </c>
      <c r="T45" s="10">
        <v>69628</v>
      </c>
      <c r="U45" s="10">
        <v>31904</v>
      </c>
      <c r="V45" s="10">
        <v>20576</v>
      </c>
      <c r="W45" s="10">
        <v>17676</v>
      </c>
      <c r="X45" s="10">
        <v>21784</v>
      </c>
      <c r="Y45" s="10">
        <v>13116</v>
      </c>
      <c r="Z45" s="10">
        <v>337712</v>
      </c>
    </row>
    <row r="46" spans="1:26" x14ac:dyDescent="0.2">
      <c r="A46" s="10" t="s">
        <v>32</v>
      </c>
      <c r="B46" s="10">
        <v>22</v>
      </c>
      <c r="C46" s="10">
        <v>3379</v>
      </c>
      <c r="D46" s="10">
        <v>13516</v>
      </c>
      <c r="E46" s="10">
        <v>-0.36525058746</v>
      </c>
      <c r="F46" s="10">
        <v>0.19228076934999999</v>
      </c>
      <c r="G46" s="10">
        <v>0.55753135680999999</v>
      </c>
      <c r="H46" s="2">
        <v>-6.4927480740000001E-2</v>
      </c>
      <c r="I46" s="2">
        <v>6.641340925E-2</v>
      </c>
      <c r="J46" s="10">
        <v>-219.389957428</v>
      </c>
      <c r="K46" s="10">
        <f t="shared" si="0"/>
        <v>-877.55982968184003</v>
      </c>
      <c r="L46" s="10">
        <v>2012</v>
      </c>
      <c r="M46" s="10"/>
      <c r="O46" s="4" t="s">
        <v>36</v>
      </c>
      <c r="P46" s="10"/>
      <c r="Q46" s="10">
        <v>10180</v>
      </c>
      <c r="R46" s="10">
        <v>2460</v>
      </c>
      <c r="S46" s="10">
        <v>2500</v>
      </c>
      <c r="T46" s="10">
        <v>2120</v>
      </c>
      <c r="U46" s="10">
        <v>3400</v>
      </c>
      <c r="V46" s="10">
        <v>2776</v>
      </c>
      <c r="W46" s="10">
        <v>2288</v>
      </c>
      <c r="X46" s="10">
        <v>1508</v>
      </c>
      <c r="Y46" s="10">
        <v>208</v>
      </c>
      <c r="Z46" s="10">
        <v>27440</v>
      </c>
    </row>
    <row r="47" spans="1:26" x14ac:dyDescent="0.2">
      <c r="A47" s="10" t="s">
        <v>33</v>
      </c>
      <c r="B47" s="10">
        <v>23</v>
      </c>
      <c r="C47" s="10">
        <v>211745</v>
      </c>
      <c r="D47" s="10">
        <v>846980</v>
      </c>
      <c r="E47" s="10">
        <v>-1.61361777782</v>
      </c>
      <c r="F47" s="10">
        <v>1.8804469108599999</v>
      </c>
      <c r="G47" s="10">
        <v>3.49406468868</v>
      </c>
      <c r="H47" s="2">
        <v>-1.9541910169999999E-2</v>
      </c>
      <c r="I47" s="2">
        <v>0.14321273969000001</v>
      </c>
      <c r="J47" s="10">
        <v>-4137.9017684500004</v>
      </c>
      <c r="K47" s="10">
        <f t="shared" si="0"/>
        <v>-16551.6070757866</v>
      </c>
      <c r="L47" s="10">
        <v>2012</v>
      </c>
      <c r="M47" s="10"/>
      <c r="O47" s="4" t="s">
        <v>20</v>
      </c>
      <c r="P47" s="10">
        <v>16263</v>
      </c>
      <c r="Q47" s="10">
        <v>23688</v>
      </c>
      <c r="R47" s="10">
        <v>22200</v>
      </c>
      <c r="S47" s="10">
        <v>63920</v>
      </c>
      <c r="T47" s="10">
        <v>34300</v>
      </c>
      <c r="U47" s="10">
        <v>7088</v>
      </c>
      <c r="V47" s="10">
        <v>4252</v>
      </c>
      <c r="W47" s="10">
        <v>1556</v>
      </c>
      <c r="X47" s="10">
        <v>2480</v>
      </c>
      <c r="Y47" s="10">
        <v>576</v>
      </c>
      <c r="Z47" s="10">
        <v>176323</v>
      </c>
    </row>
    <row r="48" spans="1:26" x14ac:dyDescent="0.2">
      <c r="A48" s="10" t="s">
        <v>34</v>
      </c>
      <c r="B48" s="10">
        <v>24</v>
      </c>
      <c r="C48" s="10">
        <v>189</v>
      </c>
      <c r="D48" s="10">
        <v>756</v>
      </c>
      <c r="E48" s="10">
        <v>-0.42999744415000002</v>
      </c>
      <c r="F48" s="10">
        <v>7.9817771910000002E-2</v>
      </c>
      <c r="G48" s="10">
        <v>0.50981521606000002</v>
      </c>
      <c r="H48" s="2">
        <v>-7.8079385099999996E-2</v>
      </c>
      <c r="I48" s="2">
        <v>8.1968235249999993E-2</v>
      </c>
      <c r="J48" s="10">
        <v>-14.7570037842</v>
      </c>
      <c r="K48" s="10">
        <f t="shared" si="0"/>
        <v>-59.028015135599993</v>
      </c>
      <c r="L48" s="10">
        <v>2012</v>
      </c>
      <c r="M48" s="10"/>
      <c r="O48" s="4" t="s">
        <v>21</v>
      </c>
      <c r="P48" s="10">
        <v>2940</v>
      </c>
      <c r="Q48" s="10">
        <v>3524</v>
      </c>
      <c r="R48" s="10">
        <v>2128</v>
      </c>
      <c r="S48" s="10">
        <v>4620</v>
      </c>
      <c r="T48" s="10">
        <v>696</v>
      </c>
      <c r="U48" s="10">
        <v>972</v>
      </c>
      <c r="V48" s="10">
        <v>612</v>
      </c>
      <c r="W48" s="10">
        <v>144</v>
      </c>
      <c r="X48" s="10">
        <v>144</v>
      </c>
      <c r="Y48" s="10">
        <v>144</v>
      </c>
      <c r="Z48" s="10">
        <v>15924</v>
      </c>
    </row>
    <row r="49" spans="1:26" x14ac:dyDescent="0.2">
      <c r="A49" s="10" t="s">
        <v>38</v>
      </c>
      <c r="B49" s="10">
        <v>25</v>
      </c>
      <c r="C49" s="10">
        <v>426</v>
      </c>
      <c r="D49" s="10">
        <v>1704</v>
      </c>
      <c r="E49" s="10">
        <v>-0.66320562363000002</v>
      </c>
      <c r="F49" s="10">
        <v>0.45330524444999998</v>
      </c>
      <c r="G49" s="10">
        <v>1.11651086807</v>
      </c>
      <c r="H49" s="2">
        <v>3.886057457E-2</v>
      </c>
      <c r="I49" s="2">
        <v>0.17190135291</v>
      </c>
      <c r="J49" s="10">
        <v>16.554604768800001</v>
      </c>
      <c r="K49" s="10">
        <f t="shared" si="0"/>
        <v>66.218419067279996</v>
      </c>
      <c r="L49" s="10">
        <v>2012</v>
      </c>
      <c r="M49" s="10"/>
      <c r="O49" s="4" t="s">
        <v>22</v>
      </c>
      <c r="P49" s="10">
        <v>360907</v>
      </c>
      <c r="Q49" s="10">
        <v>230344</v>
      </c>
      <c r="R49" s="10">
        <v>169560</v>
      </c>
      <c r="S49" s="10">
        <v>169456</v>
      </c>
      <c r="T49" s="10">
        <v>62324</v>
      </c>
      <c r="U49" s="10">
        <v>20152</v>
      </c>
      <c r="V49" s="10">
        <v>18936</v>
      </c>
      <c r="W49" s="10">
        <v>6324</v>
      </c>
      <c r="X49" s="10">
        <v>5964</v>
      </c>
      <c r="Y49" s="10">
        <v>5928</v>
      </c>
      <c r="Z49" s="10">
        <v>1049895</v>
      </c>
    </row>
    <row r="50" spans="1:26" x14ac:dyDescent="0.2">
      <c r="A50" s="10" t="s">
        <v>35</v>
      </c>
      <c r="B50" s="10">
        <v>27</v>
      </c>
      <c r="C50" s="10">
        <v>21386</v>
      </c>
      <c r="D50" s="10">
        <v>85544</v>
      </c>
      <c r="E50" s="10">
        <v>-2.5803546905500001</v>
      </c>
      <c r="F50" s="10">
        <v>8.2749691009500008</v>
      </c>
      <c r="G50" s="10">
        <v>10.8553237915</v>
      </c>
      <c r="H50" s="2">
        <v>0.14417715649000001</v>
      </c>
      <c r="I50" s="2">
        <v>0.71205633955000003</v>
      </c>
      <c r="J50" s="10">
        <v>3083.3726687399999</v>
      </c>
      <c r="K50" s="10">
        <f t="shared" si="0"/>
        <v>12333.490674780562</v>
      </c>
      <c r="L50" s="10">
        <v>2012</v>
      </c>
      <c r="M50" s="10"/>
      <c r="O50" s="4" t="s">
        <v>23</v>
      </c>
      <c r="P50" s="10">
        <v>6330</v>
      </c>
      <c r="Q50" s="10">
        <v>9060</v>
      </c>
      <c r="R50" s="10">
        <v>12512</v>
      </c>
      <c r="S50" s="10">
        <v>33432</v>
      </c>
      <c r="T50" s="10">
        <v>36584</v>
      </c>
      <c r="U50" s="10">
        <v>10436</v>
      </c>
      <c r="V50" s="10">
        <v>9544</v>
      </c>
      <c r="W50" s="10">
        <v>3168</v>
      </c>
      <c r="X50" s="10">
        <v>2032</v>
      </c>
      <c r="Y50" s="10">
        <v>6048</v>
      </c>
      <c r="Z50" s="10">
        <v>129146</v>
      </c>
    </row>
    <row r="51" spans="1:26" x14ac:dyDescent="0.2">
      <c r="A51" s="10" t="s">
        <v>13</v>
      </c>
      <c r="B51" s="10">
        <v>1</v>
      </c>
      <c r="C51" s="10">
        <v>439</v>
      </c>
      <c r="D51" s="10">
        <v>1756</v>
      </c>
      <c r="E51" s="10">
        <v>-0.39185237885000002</v>
      </c>
      <c r="F51" s="10">
        <v>0.85057497024999995</v>
      </c>
      <c r="G51" s="10">
        <v>1.24242734909</v>
      </c>
      <c r="H51" s="2">
        <v>9.9038313619999999E-2</v>
      </c>
      <c r="I51" s="2">
        <v>0.2001230188</v>
      </c>
      <c r="J51" s="10">
        <v>43.477819681200003</v>
      </c>
      <c r="K51" s="10">
        <f t="shared" si="0"/>
        <v>173.91127871672001</v>
      </c>
      <c r="L51" s="10">
        <v>2013</v>
      </c>
      <c r="M51" s="10"/>
      <c r="O51" s="4" t="s">
        <v>24</v>
      </c>
      <c r="P51" s="10">
        <v>7733</v>
      </c>
      <c r="Q51" s="10">
        <v>7168</v>
      </c>
      <c r="R51" s="10">
        <v>7224</v>
      </c>
      <c r="S51" s="10">
        <v>9456</v>
      </c>
      <c r="T51" s="10">
        <v>8444</v>
      </c>
      <c r="U51" s="10">
        <v>29400</v>
      </c>
      <c r="V51" s="10">
        <v>37436</v>
      </c>
      <c r="W51" s="10">
        <v>22464</v>
      </c>
      <c r="X51" s="10">
        <v>44388</v>
      </c>
      <c r="Y51" s="10">
        <v>36440</v>
      </c>
      <c r="Z51" s="10">
        <v>210153</v>
      </c>
    </row>
    <row r="52" spans="1:26" x14ac:dyDescent="0.2">
      <c r="A52" s="10" t="s">
        <v>14</v>
      </c>
      <c r="B52" s="10">
        <v>2</v>
      </c>
      <c r="C52" s="10">
        <v>17647</v>
      </c>
      <c r="D52" s="10">
        <v>70588</v>
      </c>
      <c r="E52" s="10">
        <v>-1.52127170563</v>
      </c>
      <c r="F52" s="10">
        <v>1.4678092002900001</v>
      </c>
      <c r="G52" s="10">
        <v>2.9890809059099999</v>
      </c>
      <c r="H52" s="2">
        <v>0.23869587457999999</v>
      </c>
      <c r="I52" s="2">
        <v>0.33881567797000001</v>
      </c>
      <c r="J52" s="10">
        <v>4212.2660987400004</v>
      </c>
      <c r="K52" s="10">
        <f t="shared" si="0"/>
        <v>16849.064394853041</v>
      </c>
      <c r="L52" s="10">
        <v>2013</v>
      </c>
      <c r="M52" s="10"/>
      <c r="O52" s="4" t="s">
        <v>25</v>
      </c>
      <c r="P52" s="10">
        <v>28938</v>
      </c>
      <c r="Q52" s="10">
        <v>29000</v>
      </c>
      <c r="R52" s="10">
        <v>3524</v>
      </c>
      <c r="S52" s="10"/>
      <c r="T52" s="10"/>
      <c r="U52" s="10"/>
      <c r="V52" s="10"/>
      <c r="W52" s="10"/>
      <c r="X52" s="10"/>
      <c r="Y52" s="10"/>
      <c r="Z52" s="10">
        <v>61462</v>
      </c>
    </row>
    <row r="53" spans="1:26" x14ac:dyDescent="0.2">
      <c r="A53" s="10" t="s">
        <v>15</v>
      </c>
      <c r="B53" s="10">
        <v>3</v>
      </c>
      <c r="C53" s="10">
        <v>18883</v>
      </c>
      <c r="D53" s="10">
        <v>75532</v>
      </c>
      <c r="E53" s="10">
        <v>-1.5199146270799999</v>
      </c>
      <c r="F53" s="10">
        <v>1.52118301392</v>
      </c>
      <c r="G53" s="10">
        <v>3.0410976409899999</v>
      </c>
      <c r="H53" s="2">
        <v>0.20857510501000001</v>
      </c>
      <c r="I53" s="2">
        <v>0.32693239401000002</v>
      </c>
      <c r="J53" s="10">
        <v>3938.5237078700002</v>
      </c>
      <c r="K53" s="10">
        <f t="shared" si="0"/>
        <v>15754.094831615321</v>
      </c>
      <c r="L53" s="10">
        <v>2013</v>
      </c>
      <c r="M53" s="10"/>
      <c r="O53" s="4" t="s">
        <v>26</v>
      </c>
      <c r="P53" s="10">
        <v>3080</v>
      </c>
      <c r="Q53" s="10">
        <v>3580</v>
      </c>
      <c r="R53" s="10"/>
      <c r="S53" s="10"/>
      <c r="T53" s="10"/>
      <c r="U53" s="10"/>
      <c r="V53" s="10"/>
      <c r="W53" s="10"/>
      <c r="X53" s="10"/>
      <c r="Y53" s="10">
        <v>80</v>
      </c>
      <c r="Z53" s="10">
        <v>6740</v>
      </c>
    </row>
    <row r="54" spans="1:26" x14ac:dyDescent="0.2">
      <c r="A54" s="10" t="s">
        <v>16</v>
      </c>
      <c r="B54" s="10">
        <v>4</v>
      </c>
      <c r="C54" s="10">
        <v>12067</v>
      </c>
      <c r="D54" s="10">
        <v>48268</v>
      </c>
      <c r="E54" s="10">
        <v>-0.67710781096999995</v>
      </c>
      <c r="F54" s="10">
        <v>0.86281490325999999</v>
      </c>
      <c r="G54" s="10">
        <v>1.53992271423</v>
      </c>
      <c r="H54" s="2">
        <v>4.3893469050000002E-2</v>
      </c>
      <c r="I54" s="2">
        <v>0.13866872743</v>
      </c>
      <c r="J54" s="10">
        <v>529.66249108299996</v>
      </c>
      <c r="K54" s="10">
        <f t="shared" si="0"/>
        <v>2118.6499641054002</v>
      </c>
      <c r="L54" s="10">
        <v>2013</v>
      </c>
      <c r="M54" s="10"/>
      <c r="O54" s="4" t="s">
        <v>37</v>
      </c>
      <c r="P54" s="10"/>
      <c r="Q54" s="10">
        <v>20136</v>
      </c>
      <c r="R54" s="10">
        <v>45272</v>
      </c>
      <c r="S54" s="10">
        <v>47592</v>
      </c>
      <c r="T54" s="10">
        <v>106664</v>
      </c>
      <c r="U54" s="10">
        <v>23940</v>
      </c>
      <c r="V54" s="10">
        <v>29940</v>
      </c>
      <c r="W54" s="10">
        <v>26756</v>
      </c>
      <c r="X54" s="10">
        <v>6408</v>
      </c>
      <c r="Y54" s="10">
        <v>876</v>
      </c>
      <c r="Z54" s="10">
        <v>307584</v>
      </c>
    </row>
    <row r="55" spans="1:26" x14ac:dyDescent="0.2">
      <c r="A55" s="10" t="s">
        <v>17</v>
      </c>
      <c r="B55" s="10">
        <v>5</v>
      </c>
      <c r="C55" s="10">
        <v>18579</v>
      </c>
      <c r="D55" s="10">
        <v>74316</v>
      </c>
      <c r="E55" s="10">
        <v>-0.71410942077999995</v>
      </c>
      <c r="F55" s="10">
        <v>1.01011514664</v>
      </c>
      <c r="G55" s="10">
        <v>1.7242245674100001</v>
      </c>
      <c r="H55" s="2">
        <v>3.0399416830000001E-2</v>
      </c>
      <c r="I55" s="2">
        <v>0.12844905387</v>
      </c>
      <c r="J55" s="10">
        <v>564.79076528500002</v>
      </c>
      <c r="K55" s="10">
        <f t="shared" si="0"/>
        <v>2259.1630611382802</v>
      </c>
      <c r="L55" s="10">
        <v>2013</v>
      </c>
      <c r="M55" s="10"/>
      <c r="O55" s="4" t="s">
        <v>27</v>
      </c>
      <c r="P55" s="10">
        <v>3071</v>
      </c>
      <c r="Q55" s="10">
        <v>2844</v>
      </c>
      <c r="R55" s="10"/>
      <c r="S55" s="10"/>
      <c r="T55" s="10"/>
      <c r="U55" s="10"/>
      <c r="V55" s="10"/>
      <c r="W55" s="10"/>
      <c r="X55" s="10"/>
      <c r="Y55" s="10"/>
      <c r="Z55" s="10">
        <v>5915</v>
      </c>
    </row>
    <row r="56" spans="1:26" x14ac:dyDescent="0.2">
      <c r="A56" s="10" t="s">
        <v>18</v>
      </c>
      <c r="B56" s="10">
        <v>6</v>
      </c>
      <c r="C56" s="10">
        <v>119</v>
      </c>
      <c r="D56" s="10">
        <v>476</v>
      </c>
      <c r="E56" s="10">
        <v>-0.61702156067000002</v>
      </c>
      <c r="F56" s="10">
        <v>0.32084846497000002</v>
      </c>
      <c r="G56" s="10">
        <v>0.93787002563999999</v>
      </c>
      <c r="H56" s="2">
        <v>-9.7468312050000006E-2</v>
      </c>
      <c r="I56" s="2">
        <v>0.14444176845000001</v>
      </c>
      <c r="J56" s="10">
        <v>-11.598729133599999</v>
      </c>
      <c r="K56" s="10">
        <f t="shared" si="0"/>
        <v>-46.3949165358</v>
      </c>
      <c r="L56" s="10">
        <v>2013</v>
      </c>
      <c r="M56" s="10"/>
      <c r="O56" s="4" t="s">
        <v>28</v>
      </c>
      <c r="P56" s="10">
        <v>21340</v>
      </c>
      <c r="Q56" s="10">
        <v>26272</v>
      </c>
      <c r="R56" s="10">
        <v>13692</v>
      </c>
      <c r="S56" s="10">
        <v>16236</v>
      </c>
      <c r="T56" s="10">
        <v>17332</v>
      </c>
      <c r="U56" s="10">
        <v>17996</v>
      </c>
      <c r="V56" s="10">
        <v>28700</v>
      </c>
      <c r="W56" s="10">
        <v>32520</v>
      </c>
      <c r="X56" s="10">
        <v>60296</v>
      </c>
      <c r="Y56" s="10">
        <v>61248</v>
      </c>
      <c r="Z56" s="10">
        <v>295632</v>
      </c>
    </row>
    <row r="57" spans="1:26" x14ac:dyDescent="0.2">
      <c r="A57" s="10" t="s">
        <v>19</v>
      </c>
      <c r="B57" s="10">
        <v>7</v>
      </c>
      <c r="C57" s="10">
        <v>10038</v>
      </c>
      <c r="D57" s="10">
        <v>40152</v>
      </c>
      <c r="E57" s="10">
        <v>-1.0862078666699999</v>
      </c>
      <c r="F57" s="10">
        <v>1.37678909302</v>
      </c>
      <c r="G57" s="10">
        <v>2.4629969596899999</v>
      </c>
      <c r="H57" s="2">
        <v>2.2196083580000001E-2</v>
      </c>
      <c r="I57" s="2">
        <v>0.27043290145999999</v>
      </c>
      <c r="J57" s="10">
        <v>222.80428695699999</v>
      </c>
      <c r="K57" s="10">
        <f t="shared" si="0"/>
        <v>891.21714790416002</v>
      </c>
      <c r="L57" s="10">
        <v>2013</v>
      </c>
      <c r="M57" s="10"/>
      <c r="O57" s="4" t="s">
        <v>29</v>
      </c>
      <c r="P57" s="10">
        <v>9783</v>
      </c>
      <c r="Q57" s="10">
        <v>4240</v>
      </c>
      <c r="R57" s="10">
        <v>8264</v>
      </c>
      <c r="S57" s="10">
        <v>35480</v>
      </c>
      <c r="T57" s="10">
        <v>54688</v>
      </c>
      <c r="U57" s="10">
        <v>63036</v>
      </c>
      <c r="V57" s="10">
        <v>76208</v>
      </c>
      <c r="W57" s="10">
        <v>60216</v>
      </c>
      <c r="X57" s="10">
        <v>91632</v>
      </c>
      <c r="Y57" s="10">
        <v>46600</v>
      </c>
      <c r="Z57" s="10">
        <v>450147</v>
      </c>
    </row>
    <row r="58" spans="1:26" x14ac:dyDescent="0.2">
      <c r="A58" s="10" t="s">
        <v>36</v>
      </c>
      <c r="B58" s="10">
        <v>8</v>
      </c>
      <c r="C58" s="10">
        <v>615</v>
      </c>
      <c r="D58" s="10">
        <v>2460</v>
      </c>
      <c r="E58" s="10">
        <v>-0.57789373397999999</v>
      </c>
      <c r="F58" s="10">
        <v>0.89636373520000001</v>
      </c>
      <c r="G58" s="10">
        <v>1.4742574691799999</v>
      </c>
      <c r="H58" s="2">
        <v>0.30867056807999999</v>
      </c>
      <c r="I58" s="2">
        <v>0.19209845222999999</v>
      </c>
      <c r="J58" s="10">
        <v>189.83239936800001</v>
      </c>
      <c r="K58" s="10">
        <f t="shared" si="0"/>
        <v>759.32959747680002</v>
      </c>
      <c r="L58" s="10">
        <v>2013</v>
      </c>
      <c r="M58" s="10"/>
      <c r="O58" s="4" t="s">
        <v>30</v>
      </c>
      <c r="P58" s="10">
        <v>4652</v>
      </c>
      <c r="Q58" s="10">
        <v>4652</v>
      </c>
      <c r="R58" s="10">
        <v>31360</v>
      </c>
      <c r="S58" s="10"/>
      <c r="T58" s="10"/>
      <c r="U58" s="10"/>
      <c r="V58" s="10"/>
      <c r="W58" s="10"/>
      <c r="X58" s="10"/>
      <c r="Y58" s="10"/>
      <c r="Z58" s="10">
        <v>40664</v>
      </c>
    </row>
    <row r="59" spans="1:26" x14ac:dyDescent="0.2">
      <c r="A59" s="10" t="s">
        <v>20</v>
      </c>
      <c r="B59" s="10">
        <v>9</v>
      </c>
      <c r="C59" s="10">
        <v>5550</v>
      </c>
      <c r="D59" s="10">
        <v>22200</v>
      </c>
      <c r="E59" s="10">
        <v>-1.0510215759299999</v>
      </c>
      <c r="F59" s="10">
        <v>0.68419456481999996</v>
      </c>
      <c r="G59" s="10">
        <v>1.73521614075</v>
      </c>
      <c r="H59" s="2">
        <v>-1.9446015319999999E-2</v>
      </c>
      <c r="I59" s="2">
        <v>0.12542759114999999</v>
      </c>
      <c r="J59" s="10">
        <v>-107.925384998</v>
      </c>
      <c r="K59" s="10">
        <f t="shared" si="0"/>
        <v>-431.701540104</v>
      </c>
      <c r="L59" s="10">
        <v>2013</v>
      </c>
      <c r="M59" s="10"/>
      <c r="O59" s="4" t="s">
        <v>31</v>
      </c>
      <c r="P59" s="10">
        <v>1918</v>
      </c>
      <c r="Q59" s="10">
        <v>1788</v>
      </c>
      <c r="R59" s="10">
        <v>80</v>
      </c>
      <c r="S59" s="10"/>
      <c r="T59" s="10"/>
      <c r="U59" s="10">
        <v>124728</v>
      </c>
      <c r="V59" s="10">
        <v>50660</v>
      </c>
      <c r="W59" s="10">
        <v>27968</v>
      </c>
      <c r="X59" s="10">
        <v>47968</v>
      </c>
      <c r="Y59" s="10">
        <v>45628</v>
      </c>
      <c r="Z59" s="10">
        <v>300738</v>
      </c>
    </row>
    <row r="60" spans="1:26" x14ac:dyDescent="0.2">
      <c r="A60" s="10" t="s">
        <v>21</v>
      </c>
      <c r="B60" s="10">
        <v>10</v>
      </c>
      <c r="C60" s="10">
        <v>532</v>
      </c>
      <c r="D60" s="10">
        <v>2128</v>
      </c>
      <c r="E60" s="10">
        <v>-0.50588226317999996</v>
      </c>
      <c r="F60" s="10">
        <v>0.35820770264000001</v>
      </c>
      <c r="G60" s="10">
        <v>0.86408996581999997</v>
      </c>
      <c r="H60" s="2">
        <v>-3.0780979569999999E-2</v>
      </c>
      <c r="I60" s="2">
        <v>0.10937757275</v>
      </c>
      <c r="J60" s="10">
        <v>-16.375481128699999</v>
      </c>
      <c r="K60" s="10">
        <f t="shared" si="0"/>
        <v>-65.501924524960003</v>
      </c>
      <c r="L60" s="10">
        <v>2013</v>
      </c>
      <c r="M60" s="10"/>
      <c r="O60" s="4" t="s">
        <v>40</v>
      </c>
      <c r="P60" s="10"/>
      <c r="Q60" s="10"/>
      <c r="R60" s="10"/>
      <c r="S60" s="10"/>
      <c r="T60" s="10">
        <v>4104</v>
      </c>
      <c r="U60" s="10">
        <v>40088</v>
      </c>
      <c r="V60" s="10">
        <v>84000</v>
      </c>
      <c r="W60" s="10">
        <v>47064</v>
      </c>
      <c r="X60" s="10">
        <v>80212</v>
      </c>
      <c r="Y60" s="10">
        <v>97420</v>
      </c>
      <c r="Z60" s="10">
        <v>352888</v>
      </c>
    </row>
    <row r="61" spans="1:26" x14ac:dyDescent="0.2">
      <c r="A61" s="10" t="s">
        <v>22</v>
      </c>
      <c r="B61" s="10">
        <v>11</v>
      </c>
      <c r="C61" s="10">
        <v>42390</v>
      </c>
      <c r="D61" s="10">
        <v>169560</v>
      </c>
      <c r="E61" s="10">
        <v>-2.31995105743</v>
      </c>
      <c r="F61" s="10">
        <v>1.1357588768</v>
      </c>
      <c r="G61" s="10">
        <v>3.4557099342300002</v>
      </c>
      <c r="H61" s="2">
        <v>6.4504855319999999E-2</v>
      </c>
      <c r="I61" s="2">
        <v>0.14146165230999999</v>
      </c>
      <c r="J61" s="10">
        <v>2734.3608169600002</v>
      </c>
      <c r="K61" s="10">
        <f t="shared" si="0"/>
        <v>10937.4432680592</v>
      </c>
      <c r="L61" s="10">
        <v>2013</v>
      </c>
      <c r="M61" s="10"/>
      <c r="O61" s="4" t="s">
        <v>32</v>
      </c>
      <c r="P61" s="10">
        <v>14017</v>
      </c>
      <c r="Q61" s="10">
        <v>13516</v>
      </c>
      <c r="R61" s="10">
        <v>4364</v>
      </c>
      <c r="S61" s="10"/>
      <c r="T61" s="10"/>
      <c r="U61" s="10"/>
      <c r="V61" s="10"/>
      <c r="W61" s="10"/>
      <c r="X61" s="10"/>
      <c r="Y61" s="10"/>
      <c r="Z61" s="10">
        <v>31897</v>
      </c>
    </row>
    <row r="62" spans="1:26" x14ac:dyDescent="0.2">
      <c r="A62" s="10" t="s">
        <v>23</v>
      </c>
      <c r="B62" s="10">
        <v>12</v>
      </c>
      <c r="C62" s="10">
        <v>3128</v>
      </c>
      <c r="D62" s="10">
        <v>12512</v>
      </c>
      <c r="E62" s="10">
        <v>-1.07999992371</v>
      </c>
      <c r="F62" s="10">
        <v>0.77321243285999997</v>
      </c>
      <c r="G62" s="10">
        <v>1.8532123565700001</v>
      </c>
      <c r="H62" s="2">
        <v>-1.264106221E-2</v>
      </c>
      <c r="I62" s="2">
        <v>0.11506659776</v>
      </c>
      <c r="J62" s="10">
        <v>-39.541242599500002</v>
      </c>
      <c r="K62" s="10">
        <f t="shared" si="0"/>
        <v>-158.16497037151998</v>
      </c>
      <c r="L62" s="10">
        <v>2013</v>
      </c>
      <c r="M62" s="10"/>
      <c r="O62" s="4" t="s">
        <v>33</v>
      </c>
      <c r="P62" s="10">
        <v>766439</v>
      </c>
      <c r="Q62" s="10">
        <v>846980</v>
      </c>
      <c r="R62" s="10">
        <v>803488</v>
      </c>
      <c r="S62" s="10">
        <v>841976</v>
      </c>
      <c r="T62" s="10">
        <v>857724</v>
      </c>
      <c r="U62" s="10">
        <v>819140</v>
      </c>
      <c r="V62" s="10">
        <v>957760</v>
      </c>
      <c r="W62" s="10">
        <v>948416</v>
      </c>
      <c r="X62" s="10">
        <v>871692</v>
      </c>
      <c r="Y62" s="10">
        <v>948368</v>
      </c>
      <c r="Z62" s="10">
        <v>8661983</v>
      </c>
    </row>
    <row r="63" spans="1:26" x14ac:dyDescent="0.2">
      <c r="A63" s="10" t="s">
        <v>24</v>
      </c>
      <c r="B63" s="10">
        <v>13</v>
      </c>
      <c r="C63" s="10">
        <v>1806</v>
      </c>
      <c r="D63" s="10">
        <v>7224</v>
      </c>
      <c r="E63" s="10">
        <v>-0.98868155478999997</v>
      </c>
      <c r="F63" s="10">
        <v>0.49424123764</v>
      </c>
      <c r="G63" s="10">
        <v>1.4829227924299999</v>
      </c>
      <c r="H63" s="2">
        <v>7.1220218400000002E-3</v>
      </c>
      <c r="I63" s="2">
        <v>0.12804028238000001</v>
      </c>
      <c r="J63" s="10">
        <v>12.862371444700001</v>
      </c>
      <c r="K63" s="10">
        <f t="shared" si="0"/>
        <v>51.449485772160003</v>
      </c>
      <c r="L63" s="10">
        <v>2013</v>
      </c>
      <c r="M63" s="10"/>
      <c r="O63" s="4" t="s">
        <v>34</v>
      </c>
      <c r="P63" s="10">
        <v>734</v>
      </c>
      <c r="Q63" s="10">
        <v>756</v>
      </c>
      <c r="R63" s="10">
        <v>7424</v>
      </c>
      <c r="S63" s="10"/>
      <c r="T63" s="10"/>
      <c r="U63" s="10"/>
      <c r="V63" s="10"/>
      <c r="W63" s="10"/>
      <c r="X63" s="10"/>
      <c r="Y63" s="10"/>
      <c r="Z63" s="10">
        <v>8914</v>
      </c>
    </row>
    <row r="64" spans="1:26" x14ac:dyDescent="0.2">
      <c r="A64" s="10" t="s">
        <v>25</v>
      </c>
      <c r="B64" s="10">
        <v>14</v>
      </c>
      <c r="C64" s="10">
        <v>881</v>
      </c>
      <c r="D64" s="10">
        <v>3524</v>
      </c>
      <c r="E64" s="10">
        <v>-0.34974765778</v>
      </c>
      <c r="F64" s="10">
        <v>0.37471294402999999</v>
      </c>
      <c r="G64" s="10">
        <v>0.72446060181000005</v>
      </c>
      <c r="H64" s="2">
        <v>-1.6445935790000001E-2</v>
      </c>
      <c r="I64" s="2">
        <v>6.5091108470000006E-2</v>
      </c>
      <c r="J64" s="10">
        <v>-14.488869428599999</v>
      </c>
      <c r="K64" s="10">
        <f t="shared" si="0"/>
        <v>-57.955477723960001</v>
      </c>
      <c r="L64" s="10">
        <v>2013</v>
      </c>
      <c r="M64" s="10"/>
      <c r="O64" s="4" t="s">
        <v>38</v>
      </c>
      <c r="P64" s="10"/>
      <c r="Q64" s="10">
        <v>1704</v>
      </c>
      <c r="R64" s="10">
        <v>70296</v>
      </c>
      <c r="S64" s="10"/>
      <c r="T64" s="10"/>
      <c r="U64" s="10"/>
      <c r="V64" s="10"/>
      <c r="W64" s="10"/>
      <c r="X64" s="10"/>
      <c r="Y64" s="10"/>
      <c r="Z64" s="10">
        <v>72000</v>
      </c>
    </row>
    <row r="65" spans="1:26" x14ac:dyDescent="0.2">
      <c r="A65" s="10" t="s">
        <v>37</v>
      </c>
      <c r="B65" s="10">
        <v>15</v>
      </c>
      <c r="C65" s="10">
        <v>11318</v>
      </c>
      <c r="D65" s="10">
        <v>45272</v>
      </c>
      <c r="E65" s="10">
        <v>-0.90844249725000004</v>
      </c>
      <c r="F65" s="10">
        <v>0.91335010529000005</v>
      </c>
      <c r="G65" s="10">
        <v>1.82179260254</v>
      </c>
      <c r="H65" s="2">
        <v>0.10622830032</v>
      </c>
      <c r="I65" s="2">
        <v>9.6316947910000006E-2</v>
      </c>
      <c r="J65" s="10">
        <v>1202.2919030200001</v>
      </c>
      <c r="K65" s="10">
        <f t="shared" si="0"/>
        <v>4809.1676120870397</v>
      </c>
      <c r="L65" s="10">
        <v>2013</v>
      </c>
      <c r="M65" s="10"/>
      <c r="O65" s="4" t="s">
        <v>41</v>
      </c>
      <c r="P65" s="10"/>
      <c r="Q65" s="10"/>
      <c r="R65" s="10"/>
      <c r="S65" s="10"/>
      <c r="T65" s="10"/>
      <c r="U65" s="10"/>
      <c r="V65" s="10"/>
      <c r="W65" s="10">
        <v>88</v>
      </c>
      <c r="X65" s="10"/>
      <c r="Y65" s="10">
        <v>80</v>
      </c>
      <c r="Z65" s="10">
        <v>168</v>
      </c>
    </row>
    <row r="66" spans="1:26" x14ac:dyDescent="0.2">
      <c r="A66" s="10" t="s">
        <v>28</v>
      </c>
      <c r="B66" s="10">
        <v>16</v>
      </c>
      <c r="C66" s="10">
        <v>3423</v>
      </c>
      <c r="D66" s="10">
        <v>13692</v>
      </c>
      <c r="E66" s="10">
        <v>-1.2178993225100001</v>
      </c>
      <c r="F66" s="10">
        <v>0.53607463837000002</v>
      </c>
      <c r="G66" s="10">
        <v>1.75397396088</v>
      </c>
      <c r="H66" s="2">
        <v>3.50619038E-3</v>
      </c>
      <c r="I66" s="2">
        <v>9.985326186E-2</v>
      </c>
      <c r="J66" s="10">
        <v>12.0016896725</v>
      </c>
      <c r="K66" s="10">
        <f t="shared" si="0"/>
        <v>48.006758682959997</v>
      </c>
      <c r="L66" s="10">
        <v>2013</v>
      </c>
      <c r="M66" s="10"/>
      <c r="O66" s="4" t="s">
        <v>43</v>
      </c>
      <c r="P66" s="10"/>
      <c r="Q66" s="10"/>
      <c r="R66" s="10"/>
      <c r="S66" s="10"/>
      <c r="T66" s="10"/>
      <c r="U66" s="10"/>
      <c r="V66" s="10"/>
      <c r="W66" s="10"/>
      <c r="X66" s="10"/>
      <c r="Y66" s="10">
        <v>48</v>
      </c>
      <c r="Z66" s="10">
        <v>48</v>
      </c>
    </row>
    <row r="67" spans="1:26" x14ac:dyDescent="0.2">
      <c r="A67" s="10" t="s">
        <v>29</v>
      </c>
      <c r="B67" s="10">
        <v>17</v>
      </c>
      <c r="C67" s="10">
        <v>2066</v>
      </c>
      <c r="D67" s="10">
        <v>8264</v>
      </c>
      <c r="E67" s="10">
        <v>-0.40277004241999997</v>
      </c>
      <c r="F67" s="10">
        <v>0.63173198699999999</v>
      </c>
      <c r="G67" s="10">
        <v>1.03450202942</v>
      </c>
      <c r="H67" s="2">
        <v>1.27915489E-2</v>
      </c>
      <c r="I67" s="2">
        <v>0.10496638921</v>
      </c>
      <c r="J67" s="10">
        <v>26.427340030700002</v>
      </c>
      <c r="K67" s="10">
        <f t="shared" ref="K67:K130" si="3">D67*H67</f>
        <v>105.7093601096</v>
      </c>
      <c r="L67" s="10">
        <v>2013</v>
      </c>
      <c r="M67" s="10"/>
      <c r="O67" s="4" t="s">
        <v>42</v>
      </c>
      <c r="P67" s="10"/>
      <c r="Q67" s="10"/>
      <c r="R67" s="10"/>
      <c r="S67" s="10">
        <v>204</v>
      </c>
      <c r="T67" s="10">
        <v>100</v>
      </c>
      <c r="U67" s="10"/>
      <c r="V67" s="10"/>
      <c r="W67" s="10"/>
      <c r="X67" s="10"/>
      <c r="Y67" s="10"/>
      <c r="Z67" s="10">
        <v>304</v>
      </c>
    </row>
    <row r="68" spans="1:26" x14ac:dyDescent="0.2">
      <c r="A68" s="10" t="s">
        <v>30</v>
      </c>
      <c r="B68" s="10">
        <v>18</v>
      </c>
      <c r="C68" s="10">
        <v>7840</v>
      </c>
      <c r="D68" s="10">
        <v>31360</v>
      </c>
      <c r="E68" s="10">
        <v>-0.32053470612000001</v>
      </c>
      <c r="F68" s="10">
        <v>0.52167987823999995</v>
      </c>
      <c r="G68" s="10">
        <v>0.84221458434999996</v>
      </c>
      <c r="H68" s="2">
        <v>-2.0343794379999999E-2</v>
      </c>
      <c r="I68" s="2">
        <v>6.1128384469999998E-2</v>
      </c>
      <c r="J68" s="10">
        <v>-159.49534797699999</v>
      </c>
      <c r="K68" s="10">
        <f t="shared" si="3"/>
        <v>-637.98139175680001</v>
      </c>
      <c r="L68" s="10">
        <v>2013</v>
      </c>
      <c r="M68" s="10"/>
      <c r="O68" s="4" t="s">
        <v>35</v>
      </c>
      <c r="P68" s="10">
        <v>57749</v>
      </c>
      <c r="Q68" s="10">
        <v>85544</v>
      </c>
      <c r="R68" s="10">
        <v>84768</v>
      </c>
      <c r="S68" s="10">
        <v>85464</v>
      </c>
      <c r="T68" s="10">
        <v>72916</v>
      </c>
      <c r="U68" s="10">
        <v>72916</v>
      </c>
      <c r="V68" s="10">
        <v>73672</v>
      </c>
      <c r="W68" s="10">
        <v>71124</v>
      </c>
      <c r="X68" s="10">
        <v>73124</v>
      </c>
      <c r="Y68" s="10">
        <v>72436</v>
      </c>
      <c r="Z68" s="10">
        <v>749713</v>
      </c>
    </row>
    <row r="69" spans="1:26" x14ac:dyDescent="0.2">
      <c r="A69" s="10" t="s">
        <v>31</v>
      </c>
      <c r="B69" s="10">
        <v>19</v>
      </c>
      <c r="C69" s="10">
        <v>20</v>
      </c>
      <c r="D69" s="10">
        <v>80</v>
      </c>
      <c r="E69" s="10">
        <v>-3.1128883360000002E-2</v>
      </c>
      <c r="F69" s="10">
        <v>0.27379798889000001</v>
      </c>
      <c r="G69" s="10">
        <v>0.30492687224999998</v>
      </c>
      <c r="H69" s="2">
        <v>8.2679986950000006E-2</v>
      </c>
      <c r="I69" s="2">
        <v>7.0954317660000002E-2</v>
      </c>
      <c r="J69" s="10">
        <v>1.6535997390699999</v>
      </c>
      <c r="K69" s="10">
        <f t="shared" si="3"/>
        <v>6.6143989560000005</v>
      </c>
      <c r="L69" s="10">
        <v>2013</v>
      </c>
      <c r="M69" s="10"/>
      <c r="O69" s="4" t="s">
        <v>45</v>
      </c>
      <c r="P69" s="10">
        <v>1551048</v>
      </c>
      <c r="Q69" s="10">
        <v>1588232</v>
      </c>
      <c r="R69" s="10">
        <v>1599704</v>
      </c>
      <c r="S69" s="10">
        <v>1608316</v>
      </c>
      <c r="T69" s="10">
        <v>1608316</v>
      </c>
      <c r="U69" s="10">
        <v>1608316</v>
      </c>
      <c r="V69" s="10">
        <v>1608316</v>
      </c>
      <c r="W69" s="10">
        <v>1582656</v>
      </c>
      <c r="X69" s="10">
        <v>1582660</v>
      </c>
      <c r="Y69" s="10">
        <v>1585500</v>
      </c>
      <c r="Z69" s="10">
        <v>15923064</v>
      </c>
    </row>
    <row r="70" spans="1:26" x14ac:dyDescent="0.2">
      <c r="A70" s="10" t="s">
        <v>32</v>
      </c>
      <c r="B70" s="10">
        <v>20</v>
      </c>
      <c r="C70" s="10">
        <v>1091</v>
      </c>
      <c r="D70" s="10">
        <v>4364</v>
      </c>
      <c r="E70" s="10">
        <v>-0.29778671265000001</v>
      </c>
      <c r="F70" s="10">
        <v>0.27082061767999999</v>
      </c>
      <c r="G70" s="10">
        <v>0.56860733031999999</v>
      </c>
      <c r="H70" s="2">
        <v>-2.5014978720000001E-2</v>
      </c>
      <c r="I70" s="2">
        <v>6.2557405859999998E-2</v>
      </c>
      <c r="J70" s="10">
        <v>-27.2913417816</v>
      </c>
      <c r="K70" s="10">
        <f t="shared" si="3"/>
        <v>-109.16536713408</v>
      </c>
      <c r="L70" s="10">
        <v>2013</v>
      </c>
      <c r="M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x14ac:dyDescent="0.2">
      <c r="A71" s="10" t="s">
        <v>33</v>
      </c>
      <c r="B71" s="10">
        <v>21</v>
      </c>
      <c r="C71" s="10">
        <v>200872</v>
      </c>
      <c r="D71" s="10">
        <v>803488</v>
      </c>
      <c r="E71" s="10">
        <v>-1.66822767258</v>
      </c>
      <c r="F71" s="10">
        <v>1.5</v>
      </c>
      <c r="G71" s="10">
        <v>3.16822767258</v>
      </c>
      <c r="H71" s="2">
        <v>1.5995225169999999E-2</v>
      </c>
      <c r="I71" s="2">
        <v>0.11929860127</v>
      </c>
      <c r="J71" s="10">
        <v>3212.99287069</v>
      </c>
      <c r="K71" s="10">
        <f t="shared" si="3"/>
        <v>12851.971481392959</v>
      </c>
      <c r="L71" s="10">
        <v>2013</v>
      </c>
      <c r="M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x14ac:dyDescent="0.2">
      <c r="A72" s="10" t="s">
        <v>34</v>
      </c>
      <c r="B72" s="10">
        <v>22</v>
      </c>
      <c r="C72" s="10">
        <v>1856</v>
      </c>
      <c r="D72" s="10">
        <v>7424</v>
      </c>
      <c r="E72" s="10">
        <v>-0.41237163544</v>
      </c>
      <c r="F72" s="10">
        <v>0.53645324706999997</v>
      </c>
      <c r="G72" s="10">
        <v>0.94882488250999997</v>
      </c>
      <c r="H72" s="2">
        <v>4.34014612E-3</v>
      </c>
      <c r="I72" s="2">
        <v>7.4460548210000005E-2</v>
      </c>
      <c r="J72" s="10">
        <v>8.0553112030000005</v>
      </c>
      <c r="K72" s="10">
        <f t="shared" si="3"/>
        <v>32.22124479488</v>
      </c>
      <c r="L72" s="10">
        <v>2013</v>
      </c>
      <c r="M72" s="10"/>
      <c r="O72" s="3" t="s">
        <v>50</v>
      </c>
      <c r="P72" s="5" t="s">
        <v>46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x14ac:dyDescent="0.2">
      <c r="A73" s="10" t="s">
        <v>38</v>
      </c>
      <c r="B73" s="10">
        <v>23</v>
      </c>
      <c r="C73" s="10">
        <v>17574</v>
      </c>
      <c r="D73" s="10">
        <v>70296</v>
      </c>
      <c r="E73" s="10">
        <v>-1.27627372742</v>
      </c>
      <c r="F73" s="10">
        <v>0.66391849518000001</v>
      </c>
      <c r="G73" s="10">
        <v>1.9401922225999999</v>
      </c>
      <c r="H73" s="2">
        <v>2.6657715900000002E-3</v>
      </c>
      <c r="I73" s="2">
        <v>0.14062508923</v>
      </c>
      <c r="J73" s="10">
        <v>46.848269939399998</v>
      </c>
      <c r="K73" s="10">
        <f t="shared" si="3"/>
        <v>187.39307969064001</v>
      </c>
      <c r="L73" s="10">
        <v>2013</v>
      </c>
      <c r="M73" s="10"/>
      <c r="O73" s="3" t="s">
        <v>44</v>
      </c>
      <c r="P73" s="10">
        <v>2011</v>
      </c>
      <c r="Q73" s="10">
        <v>2012</v>
      </c>
      <c r="R73" s="10">
        <v>2013</v>
      </c>
      <c r="S73" s="10">
        <v>2014</v>
      </c>
      <c r="T73" s="10">
        <v>2015</v>
      </c>
      <c r="U73" s="10">
        <v>2016</v>
      </c>
      <c r="V73" s="10">
        <v>2017</v>
      </c>
      <c r="W73" s="10">
        <v>2018</v>
      </c>
      <c r="X73" s="10">
        <v>2019</v>
      </c>
      <c r="Y73" s="10">
        <v>2020</v>
      </c>
      <c r="Z73" s="10" t="s">
        <v>45</v>
      </c>
    </row>
    <row r="74" spans="1:26" x14ac:dyDescent="0.2">
      <c r="A74" s="10" t="s">
        <v>35</v>
      </c>
      <c r="B74" s="10">
        <v>26</v>
      </c>
      <c r="C74" s="10">
        <v>21192</v>
      </c>
      <c r="D74" s="10">
        <v>84768</v>
      </c>
      <c r="E74" s="10">
        <v>-2.04789352417</v>
      </c>
      <c r="F74" s="10">
        <v>1.6869926452599999</v>
      </c>
      <c r="G74" s="10">
        <v>3.7348861694300002</v>
      </c>
      <c r="H74" s="2">
        <v>2.504903386E-2</v>
      </c>
      <c r="I74" s="2">
        <v>0.15113886417</v>
      </c>
      <c r="J74" s="10">
        <v>530.83912563299998</v>
      </c>
      <c r="K74" s="10">
        <f t="shared" si="3"/>
        <v>2123.35650224448</v>
      </c>
      <c r="L74" s="10">
        <v>2013</v>
      </c>
      <c r="M74" s="10"/>
      <c r="O74" s="4" t="s">
        <v>13</v>
      </c>
      <c r="P74" s="10">
        <v>706.26999999933298</v>
      </c>
      <c r="Q74" s="10">
        <v>2645.97021964128</v>
      </c>
      <c r="R74" s="10">
        <v>173.91127871672001</v>
      </c>
      <c r="S74" s="10">
        <v>2427.2000427657599</v>
      </c>
      <c r="T74" s="10">
        <v>6005.6399527378808</v>
      </c>
      <c r="U74" s="10">
        <v>2001.8800773731998</v>
      </c>
      <c r="V74" s="10">
        <v>379.3199624984</v>
      </c>
      <c r="W74" s="10">
        <v>2650.5519352112001</v>
      </c>
      <c r="X74" s="10">
        <v>2094.1333065196</v>
      </c>
      <c r="Y74" s="10"/>
      <c r="Z74" s="10">
        <v>19084.876775463374</v>
      </c>
    </row>
    <row r="75" spans="1:26" x14ac:dyDescent="0.2">
      <c r="A75" s="10" t="s">
        <v>13</v>
      </c>
      <c r="B75" s="10">
        <v>1</v>
      </c>
      <c r="C75" s="10">
        <v>3231</v>
      </c>
      <c r="D75" s="10">
        <v>12924</v>
      </c>
      <c r="E75" s="10">
        <v>-0.46000003815000001</v>
      </c>
      <c r="F75" s="10">
        <v>0.98000001907000001</v>
      </c>
      <c r="G75" s="10">
        <v>1.44000005722</v>
      </c>
      <c r="H75" s="2">
        <v>0.18780563623999999</v>
      </c>
      <c r="I75" s="2">
        <v>0.24098088953999999</v>
      </c>
      <c r="J75" s="10">
        <v>606.800010681</v>
      </c>
      <c r="K75" s="10">
        <f t="shared" si="3"/>
        <v>2427.2000427657599</v>
      </c>
      <c r="L75" s="10">
        <v>2014</v>
      </c>
      <c r="M75" s="10"/>
      <c r="O75" s="4" t="s">
        <v>14</v>
      </c>
      <c r="P75" s="10">
        <v>6439.10000000317</v>
      </c>
      <c r="Q75" s="10">
        <v>7170.5501843289594</v>
      </c>
      <c r="R75" s="10">
        <v>16849.064394853041</v>
      </c>
      <c r="S75" s="10">
        <v>10626.040149677001</v>
      </c>
      <c r="T75" s="10">
        <v>22425.6397648776</v>
      </c>
      <c r="U75" s="10">
        <v>29417.160071405917</v>
      </c>
      <c r="V75" s="10">
        <v>1227.9200773253201</v>
      </c>
      <c r="W75" s="10">
        <v>21822.071619251121</v>
      </c>
      <c r="X75" s="10">
        <v>8064.1722182251997</v>
      </c>
      <c r="Y75" s="10">
        <v>473.84797861024003</v>
      </c>
      <c r="Z75" s="10">
        <v>124515.56645855757</v>
      </c>
    </row>
    <row r="76" spans="1:26" x14ac:dyDescent="0.2">
      <c r="A76" s="10" t="s">
        <v>14</v>
      </c>
      <c r="B76" s="10">
        <v>2</v>
      </c>
      <c r="C76" s="10">
        <v>10805</v>
      </c>
      <c r="D76" s="10">
        <v>43220</v>
      </c>
      <c r="E76" s="10">
        <v>-0.36999988556000002</v>
      </c>
      <c r="F76" s="10">
        <v>0.93000030517999999</v>
      </c>
      <c r="G76" s="10">
        <v>1.3000001907300001</v>
      </c>
      <c r="H76" s="2">
        <v>0.24585932785</v>
      </c>
      <c r="I76" s="2">
        <v>0.24765117106000001</v>
      </c>
      <c r="J76" s="10">
        <v>2656.5100374200001</v>
      </c>
      <c r="K76" s="10">
        <f t="shared" si="3"/>
        <v>10626.040149677001</v>
      </c>
      <c r="L76" s="10">
        <v>2014</v>
      </c>
      <c r="M76" s="10"/>
      <c r="O76" s="4" t="s">
        <v>15</v>
      </c>
      <c r="P76" s="10">
        <v>-401.14000000016921</v>
      </c>
      <c r="Q76" s="10">
        <v>22019.052361713679</v>
      </c>
      <c r="R76" s="10">
        <v>15754.094831615321</v>
      </c>
      <c r="S76" s="10">
        <v>9165.1202982686391</v>
      </c>
      <c r="T76" s="10">
        <v>6601.7200128872</v>
      </c>
      <c r="U76" s="10">
        <v>19782.120334053001</v>
      </c>
      <c r="V76" s="10">
        <v>15973.830384062319</v>
      </c>
      <c r="W76" s="10">
        <v>10953.53461379148</v>
      </c>
      <c r="X76" s="10">
        <v>9797.3368662374414</v>
      </c>
      <c r="Y76" s="10">
        <v>10021.05929058784</v>
      </c>
      <c r="Z76" s="10">
        <v>119666.72899321675</v>
      </c>
    </row>
    <row r="77" spans="1:26" x14ac:dyDescent="0.2">
      <c r="A77" s="10" t="s">
        <v>15</v>
      </c>
      <c r="B77" s="10">
        <v>3</v>
      </c>
      <c r="C77" s="10">
        <v>12687</v>
      </c>
      <c r="D77" s="10">
        <v>50748</v>
      </c>
      <c r="E77" s="10">
        <v>-0.54000091552999996</v>
      </c>
      <c r="F77" s="10">
        <v>0.88000011444000004</v>
      </c>
      <c r="G77" s="10">
        <v>1.4200010299700001</v>
      </c>
      <c r="H77" s="2">
        <v>0.18060062067999999</v>
      </c>
      <c r="I77" s="2">
        <v>0.22339177788</v>
      </c>
      <c r="J77" s="10">
        <v>2291.2800745999998</v>
      </c>
      <c r="K77" s="10">
        <f t="shared" si="3"/>
        <v>9165.1202982686391</v>
      </c>
      <c r="L77" s="10">
        <v>2014</v>
      </c>
      <c r="M77" s="10"/>
      <c r="O77" s="4" t="s">
        <v>16</v>
      </c>
      <c r="P77" s="10">
        <v>-3300.0500000015163</v>
      </c>
      <c r="Q77" s="10">
        <v>2196.2790221527998</v>
      </c>
      <c r="R77" s="10">
        <v>2118.6499641054002</v>
      </c>
      <c r="S77" s="10">
        <v>730.87980951359998</v>
      </c>
      <c r="T77" s="10">
        <v>-304.24002830527996</v>
      </c>
      <c r="U77" s="10">
        <v>4554.9600650115999</v>
      </c>
      <c r="V77" s="10">
        <v>4187.3400555408398</v>
      </c>
      <c r="W77" s="10">
        <v>1982.13122646948</v>
      </c>
      <c r="X77" s="10">
        <v>6639.9671281527999</v>
      </c>
      <c r="Y77" s="10">
        <v>142.82037046080001</v>
      </c>
      <c r="Z77" s="10">
        <v>18948.737613100522</v>
      </c>
    </row>
    <row r="78" spans="1:26" x14ac:dyDescent="0.2">
      <c r="A78" s="10" t="s">
        <v>16</v>
      </c>
      <c r="B78" s="10">
        <v>4</v>
      </c>
      <c r="C78" s="10">
        <v>9480</v>
      </c>
      <c r="D78" s="10">
        <v>37920</v>
      </c>
      <c r="E78" s="10">
        <v>-0.83999991416999997</v>
      </c>
      <c r="F78" s="10">
        <v>0.63999986648999996</v>
      </c>
      <c r="G78" s="10">
        <v>1.47999978065</v>
      </c>
      <c r="H78" s="2">
        <v>1.9274256579999999E-2</v>
      </c>
      <c r="I78" s="2">
        <v>8.2906334730000003E-2</v>
      </c>
      <c r="J78" s="10">
        <v>182.719952345</v>
      </c>
      <c r="K78" s="10">
        <f t="shared" si="3"/>
        <v>730.87980951359998</v>
      </c>
      <c r="L78" s="10">
        <v>2014</v>
      </c>
      <c r="M78" s="10"/>
      <c r="O78" s="4" t="s">
        <v>17</v>
      </c>
      <c r="P78" s="10">
        <v>-1125.97000000056</v>
      </c>
      <c r="Q78" s="10">
        <v>13.88218571268</v>
      </c>
      <c r="R78" s="10">
        <v>2259.1630611382802</v>
      </c>
      <c r="S78" s="10">
        <v>2022.3596027251201</v>
      </c>
      <c r="T78" s="10">
        <v>-2796.4003567350401</v>
      </c>
      <c r="U78" s="10">
        <v>1579.3996478137201</v>
      </c>
      <c r="V78" s="10">
        <v>2618.6000623660002</v>
      </c>
      <c r="W78" s="10">
        <v>-1676.0080195851601</v>
      </c>
      <c r="X78" s="10">
        <v>2271.4765984582</v>
      </c>
      <c r="Y78" s="10">
        <v>-18.146751683599998</v>
      </c>
      <c r="Z78" s="10">
        <v>5148.3560302096412</v>
      </c>
    </row>
    <row r="79" spans="1:26" x14ac:dyDescent="0.2">
      <c r="A79" s="10" t="s">
        <v>17</v>
      </c>
      <c r="B79" s="10">
        <v>5</v>
      </c>
      <c r="C79" s="10">
        <v>27249</v>
      </c>
      <c r="D79" s="10">
        <v>108996</v>
      </c>
      <c r="E79" s="10">
        <v>-0.51000022887999996</v>
      </c>
      <c r="F79" s="10">
        <v>0.69999980927000005</v>
      </c>
      <c r="G79" s="10">
        <v>1.21000003815</v>
      </c>
      <c r="H79" s="2">
        <v>1.855443872E-2</v>
      </c>
      <c r="I79" s="2">
        <v>8.265595329E-2</v>
      </c>
      <c r="J79" s="10">
        <v>505.58990073199999</v>
      </c>
      <c r="K79" s="10">
        <f t="shared" si="3"/>
        <v>2022.3596027251201</v>
      </c>
      <c r="L79" s="10">
        <v>2014</v>
      </c>
      <c r="M79" s="10"/>
      <c r="O79" s="4" t="s">
        <v>18</v>
      </c>
      <c r="P79" s="10">
        <v>-51.039999999857997</v>
      </c>
      <c r="Q79" s="10">
        <v>-148.95967102016002</v>
      </c>
      <c r="R79" s="10">
        <v>-46.3949165358</v>
      </c>
      <c r="S79" s="10">
        <v>-65.319976808479993</v>
      </c>
      <c r="T79" s="10">
        <v>-351.36005115024</v>
      </c>
      <c r="U79" s="10">
        <v>-437.31998252560004</v>
      </c>
      <c r="V79" s="10">
        <v>-291.47999524848001</v>
      </c>
      <c r="W79" s="10">
        <v>-621.55994509927996</v>
      </c>
      <c r="X79" s="10">
        <v>-301.10224582080002</v>
      </c>
      <c r="Y79" s="10">
        <v>-383.76518918424</v>
      </c>
      <c r="Z79" s="10">
        <v>-2698.3019733929382</v>
      </c>
    </row>
    <row r="80" spans="1:26" x14ac:dyDescent="0.2">
      <c r="A80" s="10" t="s">
        <v>18</v>
      </c>
      <c r="B80" s="10">
        <v>6</v>
      </c>
      <c r="C80" s="10">
        <v>124</v>
      </c>
      <c r="D80" s="10">
        <v>496</v>
      </c>
      <c r="E80" s="10">
        <v>-0.39999961852999999</v>
      </c>
      <c r="F80" s="10">
        <v>0.22999954223999999</v>
      </c>
      <c r="G80" s="10">
        <v>0.62999916076999996</v>
      </c>
      <c r="H80" s="2">
        <v>-0.13169350162999999</v>
      </c>
      <c r="I80" s="2">
        <v>9.7531751370000003E-2</v>
      </c>
      <c r="J80" s="10">
        <v>-16.3299942017</v>
      </c>
      <c r="K80" s="10">
        <f t="shared" si="3"/>
        <v>-65.319976808479993</v>
      </c>
      <c r="L80" s="10">
        <v>2014</v>
      </c>
      <c r="M80" s="10"/>
      <c r="O80" s="4" t="s">
        <v>19</v>
      </c>
      <c r="P80" s="10">
        <v>4170.1299999902403</v>
      </c>
      <c r="Q80" s="10">
        <v>14534.292111612</v>
      </c>
      <c r="R80" s="10">
        <v>891.21714790416002</v>
      </c>
      <c r="S80" s="10">
        <v>984.67986490651992</v>
      </c>
      <c r="T80" s="10">
        <v>9908.2800783002403</v>
      </c>
      <c r="U80" s="10">
        <v>3324.1484927632</v>
      </c>
      <c r="V80" s="10">
        <v>146.36786653184001</v>
      </c>
      <c r="W80" s="10">
        <v>2660.0079403198797</v>
      </c>
      <c r="X80" s="10">
        <v>398.88307388440001</v>
      </c>
      <c r="Y80" s="10">
        <v>333.22724099063998</v>
      </c>
      <c r="Z80" s="10">
        <v>37351.233817203116</v>
      </c>
    </row>
    <row r="81" spans="1:26" x14ac:dyDescent="0.2">
      <c r="A81" s="10" t="s">
        <v>19</v>
      </c>
      <c r="B81" s="10">
        <v>7</v>
      </c>
      <c r="C81" s="10">
        <v>10919</v>
      </c>
      <c r="D81" s="10">
        <v>43676</v>
      </c>
      <c r="E81" s="10">
        <v>-1.15000009537</v>
      </c>
      <c r="F81" s="10">
        <v>0.94999980927000005</v>
      </c>
      <c r="G81" s="10">
        <v>2.0999999046300002</v>
      </c>
      <c r="H81" s="2">
        <v>2.2545101769999999E-2</v>
      </c>
      <c r="I81" s="2">
        <v>0.20624306134000001</v>
      </c>
      <c r="J81" s="10">
        <v>246.16996622100001</v>
      </c>
      <c r="K81" s="10">
        <f t="shared" si="3"/>
        <v>984.67986490651992</v>
      </c>
      <c r="L81" s="10">
        <v>2014</v>
      </c>
      <c r="M81" s="10"/>
      <c r="O81" s="4" t="s">
        <v>36</v>
      </c>
      <c r="P81" s="10"/>
      <c r="Q81" s="10">
        <v>2867.4083337460002</v>
      </c>
      <c r="R81" s="10">
        <v>759.32959747680002</v>
      </c>
      <c r="S81" s="10">
        <v>761.039991375</v>
      </c>
      <c r="T81" s="10">
        <v>755.28001786439995</v>
      </c>
      <c r="U81" s="10">
        <v>1098.679990784</v>
      </c>
      <c r="V81" s="10">
        <v>621.31997489375999</v>
      </c>
      <c r="W81" s="10">
        <v>800.6920070635199</v>
      </c>
      <c r="X81" s="10">
        <v>330.18304443799997</v>
      </c>
      <c r="Y81" s="10">
        <v>16.474809646879997</v>
      </c>
      <c r="Z81" s="10">
        <v>8010.4077672883604</v>
      </c>
    </row>
    <row r="82" spans="1:26" x14ac:dyDescent="0.2">
      <c r="A82" s="10" t="s">
        <v>36</v>
      </c>
      <c r="B82" s="10">
        <v>8</v>
      </c>
      <c r="C82" s="10">
        <v>625</v>
      </c>
      <c r="D82" s="10">
        <v>2500</v>
      </c>
      <c r="E82" s="10">
        <v>-8.9999675749999994E-2</v>
      </c>
      <c r="F82" s="10">
        <v>1.26999998093</v>
      </c>
      <c r="G82" s="10">
        <v>1.3599996566799999</v>
      </c>
      <c r="H82" s="2">
        <v>0.30441599655000001</v>
      </c>
      <c r="I82" s="2">
        <v>0.14211325261999999</v>
      </c>
      <c r="J82" s="10">
        <v>190.25999784499999</v>
      </c>
      <c r="K82" s="10">
        <f t="shared" si="3"/>
        <v>761.039991375</v>
      </c>
      <c r="L82" s="10">
        <v>2014</v>
      </c>
      <c r="M82" s="10"/>
      <c r="O82" s="4" t="s">
        <v>20</v>
      </c>
      <c r="P82" s="10">
        <v>147.34000000001529</v>
      </c>
      <c r="Q82" s="10">
        <v>1614.9711446517599</v>
      </c>
      <c r="R82" s="10">
        <v>-431.701540104</v>
      </c>
      <c r="S82" s="10">
        <v>-8119.9698150392005</v>
      </c>
      <c r="T82" s="10">
        <v>208.880041216</v>
      </c>
      <c r="U82" s="10">
        <v>-68.759978278559998</v>
      </c>
      <c r="V82" s="10">
        <v>235.3599157482</v>
      </c>
      <c r="W82" s="10">
        <v>-18.992057794520001</v>
      </c>
      <c r="X82" s="10">
        <v>12.044069283999999</v>
      </c>
      <c r="Y82" s="10">
        <v>-16.623226166399999</v>
      </c>
      <c r="Z82" s="10">
        <v>-6437.4514464827053</v>
      </c>
    </row>
    <row r="83" spans="1:26" x14ac:dyDescent="0.2">
      <c r="A83" s="10" t="s">
        <v>20</v>
      </c>
      <c r="B83" s="10">
        <v>9</v>
      </c>
      <c r="C83" s="10">
        <v>15980</v>
      </c>
      <c r="D83" s="10">
        <v>63920</v>
      </c>
      <c r="E83" s="10">
        <v>-1.9799995422400001</v>
      </c>
      <c r="F83" s="10">
        <v>0.67999982833999995</v>
      </c>
      <c r="G83" s="10">
        <v>2.65999937057</v>
      </c>
      <c r="H83" s="2">
        <v>-0.12703332001000001</v>
      </c>
      <c r="I83" s="2">
        <v>0.16786312073000001</v>
      </c>
      <c r="J83" s="10">
        <v>-2029.9924538099999</v>
      </c>
      <c r="K83" s="10">
        <f t="shared" si="3"/>
        <v>-8119.9698150392005</v>
      </c>
      <c r="L83" s="10">
        <v>2014</v>
      </c>
      <c r="M83" s="10"/>
      <c r="O83" s="4" t="s">
        <v>21</v>
      </c>
      <c r="P83" s="10">
        <v>45.999999999995993</v>
      </c>
      <c r="Q83" s="10">
        <v>-132.84972191599999</v>
      </c>
      <c r="R83" s="10">
        <v>-65.501924524960003</v>
      </c>
      <c r="S83" s="10">
        <v>-108.1599988854</v>
      </c>
      <c r="T83" s="10">
        <v>20.15998363608</v>
      </c>
      <c r="U83" s="10">
        <v>48.919992450480002</v>
      </c>
      <c r="V83" s="10">
        <v>19.87998008508</v>
      </c>
      <c r="W83" s="10">
        <v>-1.0480213166400001</v>
      </c>
      <c r="X83" s="10">
        <v>2.9868316646399999</v>
      </c>
      <c r="Y83" s="10">
        <v>-4.6287975312</v>
      </c>
      <c r="Z83" s="10">
        <v>-174.24167633792402</v>
      </c>
    </row>
    <row r="84" spans="1:26" x14ac:dyDescent="0.2">
      <c r="A84" s="10" t="s">
        <v>21</v>
      </c>
      <c r="B84" s="10">
        <v>10</v>
      </c>
      <c r="C84" s="10">
        <v>1155</v>
      </c>
      <c r="D84" s="10">
        <v>4620</v>
      </c>
      <c r="E84" s="10">
        <v>-0.54999971390000002</v>
      </c>
      <c r="F84" s="10">
        <v>0.38999986649000001</v>
      </c>
      <c r="G84" s="10">
        <v>0.93999958037999998</v>
      </c>
      <c r="H84" s="2">
        <v>-2.3411255169999999E-2</v>
      </c>
      <c r="I84" s="2">
        <v>4.2462690630000001E-2</v>
      </c>
      <c r="J84" s="10">
        <v>-27.039999723400001</v>
      </c>
      <c r="K84" s="10">
        <f t="shared" si="3"/>
        <v>-108.1599988854</v>
      </c>
      <c r="L84" s="10">
        <v>2014</v>
      </c>
      <c r="M84" s="10"/>
      <c r="O84" s="4" t="s">
        <v>22</v>
      </c>
      <c r="P84" s="10">
        <v>1139104.6999991746</v>
      </c>
      <c r="Q84" s="10">
        <v>94507.080327349191</v>
      </c>
      <c r="R84" s="10">
        <v>10937.4432680592</v>
      </c>
      <c r="S84" s="10">
        <v>1544.9998120144</v>
      </c>
      <c r="T84" s="10">
        <v>3437.3199656755601</v>
      </c>
      <c r="U84" s="10">
        <v>1437.84017570336</v>
      </c>
      <c r="V84" s="10">
        <v>1244.0549907295199</v>
      </c>
      <c r="W84" s="10">
        <v>18.72393610404</v>
      </c>
      <c r="X84" s="10">
        <v>8561.7686443178409</v>
      </c>
      <c r="Y84" s="10">
        <v>-527.50756642895999</v>
      </c>
      <c r="Z84" s="10">
        <v>1260266.4235526987</v>
      </c>
    </row>
    <row r="85" spans="1:26" x14ac:dyDescent="0.2">
      <c r="A85" s="10" t="s">
        <v>22</v>
      </c>
      <c r="B85" s="10">
        <v>11</v>
      </c>
      <c r="C85" s="10">
        <v>42364</v>
      </c>
      <c r="D85" s="10">
        <v>169456</v>
      </c>
      <c r="E85" s="10">
        <v>-0.31999969482000001</v>
      </c>
      <c r="F85" s="10">
        <v>0.61000013351000004</v>
      </c>
      <c r="G85" s="10">
        <v>0.92999982833999995</v>
      </c>
      <c r="H85" s="2">
        <v>9.1174098999999998E-3</v>
      </c>
      <c r="I85" s="2">
        <v>5.8342078649999997E-2</v>
      </c>
      <c r="J85" s="10">
        <v>386.24995279299998</v>
      </c>
      <c r="K85" s="10">
        <f t="shared" si="3"/>
        <v>1544.9998120144</v>
      </c>
      <c r="L85" s="10">
        <v>2014</v>
      </c>
      <c r="M85" s="10"/>
      <c r="O85" s="4" t="s">
        <v>23</v>
      </c>
      <c r="P85" s="10">
        <v>73.519999999715992</v>
      </c>
      <c r="Q85" s="10">
        <v>-343.09190276639998</v>
      </c>
      <c r="R85" s="10">
        <v>-158.16497037151998</v>
      </c>
      <c r="S85" s="10">
        <v>-1628.3019409860001</v>
      </c>
      <c r="T85" s="10">
        <v>236.64013766599999</v>
      </c>
      <c r="U85" s="10">
        <v>113.80000882328</v>
      </c>
      <c r="V85" s="10">
        <v>393.60007767271998</v>
      </c>
      <c r="W85" s="10">
        <v>-56.980081572480003</v>
      </c>
      <c r="X85" s="10">
        <v>40.273902891199995</v>
      </c>
      <c r="Y85" s="10">
        <v>-234.50555467584002</v>
      </c>
      <c r="Z85" s="10">
        <v>-1563.2103233193243</v>
      </c>
    </row>
    <row r="86" spans="1:26" x14ac:dyDescent="0.2">
      <c r="A86" s="10" t="s">
        <v>23</v>
      </c>
      <c r="B86" s="10">
        <v>12</v>
      </c>
      <c r="C86" s="10">
        <v>8358</v>
      </c>
      <c r="D86" s="10">
        <v>33432</v>
      </c>
      <c r="E86" s="10">
        <v>-1.38000011444</v>
      </c>
      <c r="F86" s="10">
        <v>0.51999998092999999</v>
      </c>
      <c r="G86" s="10">
        <v>1.90000009537</v>
      </c>
      <c r="H86" s="2">
        <v>-4.870489175E-2</v>
      </c>
      <c r="I86" s="2">
        <v>0.10334519487</v>
      </c>
      <c r="J86" s="10">
        <v>-407.07548522899998</v>
      </c>
      <c r="K86" s="10">
        <f t="shared" si="3"/>
        <v>-1628.3019409860001</v>
      </c>
      <c r="L86" s="10">
        <v>2014</v>
      </c>
      <c r="M86" s="10"/>
      <c r="O86" s="4" t="s">
        <v>24</v>
      </c>
      <c r="P86" s="10">
        <v>138.60999999979219</v>
      </c>
      <c r="Q86" s="10">
        <v>-439.68293476352</v>
      </c>
      <c r="R86" s="10">
        <v>51.449485772160003</v>
      </c>
      <c r="S86" s="10">
        <v>-333.83998678128</v>
      </c>
      <c r="T86" s="10">
        <v>52.759912514119996</v>
      </c>
      <c r="U86" s="10">
        <v>-63.400077762000002</v>
      </c>
      <c r="V86" s="10">
        <v>1461.0797279523199</v>
      </c>
      <c r="W86" s="10">
        <v>-613.41560931456002</v>
      </c>
      <c r="X86" s="10">
        <v>134.29005253920002</v>
      </c>
      <c r="Y86" s="10">
        <v>-1011.5355709936</v>
      </c>
      <c r="Z86" s="10">
        <v>-623.68500083736797</v>
      </c>
    </row>
    <row r="87" spans="1:26" x14ac:dyDescent="0.2">
      <c r="A87" s="10" t="s">
        <v>24</v>
      </c>
      <c r="B87" s="10">
        <v>13</v>
      </c>
      <c r="C87" s="10">
        <v>2364</v>
      </c>
      <c r="D87" s="10">
        <v>9456</v>
      </c>
      <c r="E87" s="10">
        <v>-0.76999950408999995</v>
      </c>
      <c r="F87" s="10">
        <v>0.53999996184999999</v>
      </c>
      <c r="G87" s="10">
        <v>1.3099994659400001</v>
      </c>
      <c r="H87" s="2">
        <v>-3.5304567129999999E-2</v>
      </c>
      <c r="I87" s="2">
        <v>9.7837611419999998E-2</v>
      </c>
      <c r="J87" s="10">
        <v>-83.459996700299996</v>
      </c>
      <c r="K87" s="10">
        <f t="shared" si="3"/>
        <v>-333.83998678128</v>
      </c>
      <c r="L87" s="10">
        <v>2014</v>
      </c>
      <c r="M87" s="10"/>
      <c r="O87" s="4" t="s">
        <v>25</v>
      </c>
      <c r="P87" s="10">
        <v>366.84999999877323</v>
      </c>
      <c r="Q87" s="10">
        <v>-1894.7788649600002</v>
      </c>
      <c r="R87" s="10">
        <v>-57.955477723960001</v>
      </c>
      <c r="S87" s="10"/>
      <c r="T87" s="10"/>
      <c r="U87" s="10"/>
      <c r="V87" s="10"/>
      <c r="W87" s="10"/>
      <c r="X87" s="10"/>
      <c r="Y87" s="10"/>
      <c r="Z87" s="10">
        <v>-1585.884342685187</v>
      </c>
    </row>
    <row r="88" spans="1:26" x14ac:dyDescent="0.2">
      <c r="A88" s="10" t="s">
        <v>37</v>
      </c>
      <c r="B88" s="10">
        <v>14</v>
      </c>
      <c r="C88" s="10">
        <v>11898</v>
      </c>
      <c r="D88" s="10">
        <v>47592</v>
      </c>
      <c r="E88" s="10">
        <v>-0.21000003815000001</v>
      </c>
      <c r="F88" s="10">
        <v>0.73999977112000004</v>
      </c>
      <c r="G88" s="10">
        <v>0.94999980927000005</v>
      </c>
      <c r="H88" s="2">
        <v>4.339637013E-2</v>
      </c>
      <c r="I88" s="2">
        <v>8.5805513959999996E-2</v>
      </c>
      <c r="J88" s="10">
        <v>516.33001184499994</v>
      </c>
      <c r="K88" s="10">
        <f t="shared" si="3"/>
        <v>2065.32004722696</v>
      </c>
      <c r="L88" s="10">
        <v>2014</v>
      </c>
      <c r="M88" s="10"/>
      <c r="O88" s="4" t="s">
        <v>26</v>
      </c>
      <c r="P88" s="10">
        <v>-15.0000000000004</v>
      </c>
      <c r="Q88" s="10">
        <v>-24.808719621000002</v>
      </c>
      <c r="R88" s="10"/>
      <c r="S88" s="10"/>
      <c r="T88" s="10"/>
      <c r="U88" s="10"/>
      <c r="V88" s="10"/>
      <c r="W88" s="10"/>
      <c r="X88" s="10"/>
      <c r="Y88" s="10">
        <v>-1.8523864743999998</v>
      </c>
      <c r="Z88" s="10">
        <v>-41.661106095400399</v>
      </c>
    </row>
    <row r="89" spans="1:26" x14ac:dyDescent="0.2">
      <c r="A89" s="10" t="s">
        <v>28</v>
      </c>
      <c r="B89" s="10">
        <v>15</v>
      </c>
      <c r="C89" s="10">
        <v>4059</v>
      </c>
      <c r="D89" s="10">
        <v>16236</v>
      </c>
      <c r="E89" s="10">
        <v>-0.75</v>
      </c>
      <c r="F89" s="10">
        <v>1.40999984741</v>
      </c>
      <c r="G89" s="10">
        <v>2.15999984741</v>
      </c>
      <c r="H89" s="2">
        <v>-1.323231343E-2</v>
      </c>
      <c r="I89" s="2">
        <v>5.7364271600000002E-2</v>
      </c>
      <c r="J89" s="10">
        <v>-53.709960222200003</v>
      </c>
      <c r="K89" s="10">
        <f t="shared" si="3"/>
        <v>-214.83984084948</v>
      </c>
      <c r="L89" s="10">
        <v>2014</v>
      </c>
      <c r="M89" s="10"/>
      <c r="O89" s="4" t="s">
        <v>37</v>
      </c>
      <c r="P89" s="10"/>
      <c r="Q89" s="10">
        <v>4353.2737045785598</v>
      </c>
      <c r="R89" s="10">
        <v>4809.1676120870397</v>
      </c>
      <c r="S89" s="10">
        <v>2065.32004722696</v>
      </c>
      <c r="T89" s="10">
        <v>2401.6400620307199</v>
      </c>
      <c r="U89" s="10">
        <v>1628.2800446724</v>
      </c>
      <c r="V89" s="10">
        <v>4136.5864754442</v>
      </c>
      <c r="W89" s="10">
        <v>418.50032046820002</v>
      </c>
      <c r="X89" s="10">
        <v>937.88394930647996</v>
      </c>
      <c r="Y89" s="10">
        <v>134.71202087700001</v>
      </c>
      <c r="Z89" s="10">
        <v>20885.364236691559</v>
      </c>
    </row>
    <row r="90" spans="1:26" x14ac:dyDescent="0.2">
      <c r="A90" s="10" t="s">
        <v>29</v>
      </c>
      <c r="B90" s="10">
        <v>16</v>
      </c>
      <c r="C90" s="10">
        <v>8870</v>
      </c>
      <c r="D90" s="10">
        <v>35480</v>
      </c>
      <c r="E90" s="10">
        <v>-0.53000068665</v>
      </c>
      <c r="F90" s="10">
        <v>0.32999992370999998</v>
      </c>
      <c r="G90" s="10">
        <v>0.86000061034999997</v>
      </c>
      <c r="H90" s="2">
        <v>-1.7229998609999998E-2</v>
      </c>
      <c r="I90" s="2">
        <v>6.144818766E-2</v>
      </c>
      <c r="J90" s="10">
        <v>-152.83008766200001</v>
      </c>
      <c r="K90" s="10">
        <f t="shared" si="3"/>
        <v>-611.32035068279993</v>
      </c>
      <c r="L90" s="10">
        <v>2014</v>
      </c>
      <c r="M90" s="10"/>
      <c r="O90" s="4" t="s">
        <v>27</v>
      </c>
      <c r="P90" s="10">
        <v>25.96999999998587</v>
      </c>
      <c r="Q90" s="10">
        <v>-146.42405700083998</v>
      </c>
      <c r="R90" s="10"/>
      <c r="S90" s="10"/>
      <c r="T90" s="10"/>
      <c r="U90" s="10"/>
      <c r="V90" s="10"/>
      <c r="W90" s="10"/>
      <c r="X90" s="10"/>
      <c r="Y90" s="10"/>
      <c r="Z90" s="10">
        <v>-120.45405700085411</v>
      </c>
    </row>
    <row r="91" spans="1:26" x14ac:dyDescent="0.2">
      <c r="A91" s="10" t="s">
        <v>33</v>
      </c>
      <c r="B91" s="10">
        <v>17</v>
      </c>
      <c r="C91" s="10">
        <v>210494</v>
      </c>
      <c r="D91" s="10">
        <v>841976</v>
      </c>
      <c r="E91" s="10">
        <v>-2.8899993896499998</v>
      </c>
      <c r="F91" s="10">
        <v>2.0100002288800001</v>
      </c>
      <c r="G91" s="10">
        <v>4.8999996185299999</v>
      </c>
      <c r="H91" s="2">
        <v>-8.79494657E-3</v>
      </c>
      <c r="I91" s="2">
        <v>8.7448074350000002E-2</v>
      </c>
      <c r="J91" s="10">
        <v>-1851.28348231</v>
      </c>
      <c r="K91" s="10">
        <f t="shared" si="3"/>
        <v>-7405.1339332223197</v>
      </c>
      <c r="L91" s="10">
        <v>2014</v>
      </c>
      <c r="M91" s="10"/>
      <c r="O91" s="4" t="s">
        <v>28</v>
      </c>
      <c r="P91" s="10">
        <v>250.93999999899603</v>
      </c>
      <c r="Q91" s="10">
        <v>-1326.68013101568</v>
      </c>
      <c r="R91" s="10">
        <v>48.006758682959997</v>
      </c>
      <c r="S91" s="10">
        <v>-214.83984084948</v>
      </c>
      <c r="T91" s="10">
        <v>244.60013297103998</v>
      </c>
      <c r="U91" s="10">
        <v>-133.39985367896</v>
      </c>
      <c r="V91" s="10">
        <v>1335.040047621</v>
      </c>
      <c r="W91" s="10">
        <v>-487.48639598159997</v>
      </c>
      <c r="X91" s="10">
        <v>841.65698535903994</v>
      </c>
      <c r="Y91" s="10">
        <v>-1243.1699772940799</v>
      </c>
      <c r="Z91" s="10">
        <v>-685.33227418676393</v>
      </c>
    </row>
    <row r="92" spans="1:26" x14ac:dyDescent="0.2">
      <c r="A92" s="10" t="s">
        <v>42</v>
      </c>
      <c r="B92" s="10">
        <v>19</v>
      </c>
      <c r="C92" s="10">
        <v>51</v>
      </c>
      <c r="D92" s="10">
        <v>204</v>
      </c>
      <c r="E92" s="10">
        <v>-7.0000052450000003E-2</v>
      </c>
      <c r="F92" s="10">
        <v>0.39999997615999999</v>
      </c>
      <c r="G92" s="10">
        <v>0.47000002861000001</v>
      </c>
      <c r="H92" s="2">
        <v>9.4191188910000001E-2</v>
      </c>
      <c r="I92" s="2">
        <v>0.10027102465</v>
      </c>
      <c r="J92" s="10">
        <v>4.80375063419</v>
      </c>
      <c r="K92" s="10">
        <f t="shared" si="3"/>
        <v>19.21500253764</v>
      </c>
      <c r="L92" s="10">
        <v>2014</v>
      </c>
      <c r="M92" s="10"/>
      <c r="O92" s="4" t="s">
        <v>29</v>
      </c>
      <c r="P92" s="10">
        <v>67.030000000038896</v>
      </c>
      <c r="Q92" s="10">
        <v>-165.3741722</v>
      </c>
      <c r="R92" s="10">
        <v>105.7093601096</v>
      </c>
      <c r="S92" s="10">
        <v>-611.32035068279993</v>
      </c>
      <c r="T92" s="10">
        <v>500.32000946879998</v>
      </c>
      <c r="U92" s="10">
        <v>-675.82383438707996</v>
      </c>
      <c r="V92" s="10">
        <v>3101.6801884974398</v>
      </c>
      <c r="W92" s="10">
        <v>-781.41364793856008</v>
      </c>
      <c r="X92" s="10">
        <v>2338.05690312048</v>
      </c>
      <c r="Y92" s="10">
        <v>-692.55171008799994</v>
      </c>
      <c r="Z92" s="10">
        <v>3186.3127458999188</v>
      </c>
    </row>
    <row r="93" spans="1:26" x14ac:dyDescent="0.2">
      <c r="A93" s="10" t="s">
        <v>35</v>
      </c>
      <c r="B93" s="10">
        <v>20</v>
      </c>
      <c r="C93" s="10">
        <v>21366</v>
      </c>
      <c r="D93" s="10">
        <v>85464</v>
      </c>
      <c r="E93" s="10">
        <v>-3.03999996185</v>
      </c>
      <c r="F93" s="10">
        <v>2.2669792175299999</v>
      </c>
      <c r="G93" s="10">
        <v>5.3069791793799999</v>
      </c>
      <c r="H93" s="2">
        <v>-1.7532225919999998E-2</v>
      </c>
      <c r="I93" s="2">
        <v>0.16228735590999999</v>
      </c>
      <c r="J93" s="10">
        <v>-374.59353900000002</v>
      </c>
      <c r="K93" s="10">
        <f t="shared" si="3"/>
        <v>-1498.3741560268797</v>
      </c>
      <c r="L93" s="10">
        <v>2014</v>
      </c>
      <c r="M93" s="10"/>
      <c r="O93" s="4" t="s">
        <v>30</v>
      </c>
      <c r="P93" s="10">
        <v>141.71999999979602</v>
      </c>
      <c r="Q93" s="10">
        <v>-434.69466016656003</v>
      </c>
      <c r="R93" s="10">
        <v>-637.98139175680001</v>
      </c>
      <c r="S93" s="10"/>
      <c r="T93" s="10"/>
      <c r="U93" s="10"/>
      <c r="V93" s="10"/>
      <c r="W93" s="10"/>
      <c r="X93" s="10"/>
      <c r="Y93" s="10"/>
      <c r="Z93" s="10">
        <v>-930.95605192356402</v>
      </c>
    </row>
    <row r="94" spans="1:26" x14ac:dyDescent="0.2">
      <c r="A94" s="10" t="s">
        <v>13</v>
      </c>
      <c r="B94" s="10">
        <v>1</v>
      </c>
      <c r="C94" s="10">
        <v>4459</v>
      </c>
      <c r="D94" s="10">
        <v>17836</v>
      </c>
      <c r="E94" s="10">
        <v>-0.53999996184999999</v>
      </c>
      <c r="F94" s="10">
        <v>1.26999998093</v>
      </c>
      <c r="G94" s="10">
        <v>1.80999994278</v>
      </c>
      <c r="H94" s="2">
        <v>0.33671450733000002</v>
      </c>
      <c r="I94" s="2">
        <v>0.31818642688999998</v>
      </c>
      <c r="J94" s="10">
        <v>1501.40998816</v>
      </c>
      <c r="K94" s="10">
        <f t="shared" si="3"/>
        <v>6005.6399527378808</v>
      </c>
      <c r="L94" s="10">
        <v>2015</v>
      </c>
      <c r="M94" s="10"/>
      <c r="O94" s="4" t="s">
        <v>31</v>
      </c>
      <c r="P94" s="10">
        <v>-37.779999999991205</v>
      </c>
      <c r="Q94" s="10">
        <v>-12.801493643280001</v>
      </c>
      <c r="R94" s="10">
        <v>6.6143989560000005</v>
      </c>
      <c r="S94" s="10"/>
      <c r="T94" s="10"/>
      <c r="U94" s="10">
        <v>-873.24021674999995</v>
      </c>
      <c r="V94" s="10">
        <v>1813.7602003095999</v>
      </c>
      <c r="W94" s="10">
        <v>-699.02518070207998</v>
      </c>
      <c r="X94" s="10">
        <v>1087.63614839808</v>
      </c>
      <c r="Y94" s="10">
        <v>-728.85124007036006</v>
      </c>
      <c r="Z94" s="10">
        <v>556.31261649796875</v>
      </c>
    </row>
    <row r="95" spans="1:26" x14ac:dyDescent="0.2">
      <c r="A95" s="10" t="s">
        <v>14</v>
      </c>
      <c r="B95" s="10">
        <v>2</v>
      </c>
      <c r="C95" s="10">
        <v>17005</v>
      </c>
      <c r="D95" s="10">
        <v>68020</v>
      </c>
      <c r="E95" s="10">
        <v>-0.61000013351000004</v>
      </c>
      <c r="F95" s="10">
        <v>1.7699995040900001</v>
      </c>
      <c r="G95" s="10">
        <v>2.3799996376000001</v>
      </c>
      <c r="H95" s="2">
        <v>0.32969185188</v>
      </c>
      <c r="I95" s="2">
        <v>0.33843596198999998</v>
      </c>
      <c r="J95" s="10">
        <v>5606.4099411999996</v>
      </c>
      <c r="K95" s="10">
        <f t="shared" si="3"/>
        <v>22425.6397648776</v>
      </c>
      <c r="L95" s="10">
        <v>2015</v>
      </c>
      <c r="M95" s="10"/>
      <c r="O95" s="4" t="s">
        <v>40</v>
      </c>
      <c r="P95" s="10"/>
      <c r="Q95" s="10"/>
      <c r="R95" s="10"/>
      <c r="S95" s="10"/>
      <c r="T95" s="10">
        <v>24.28006936896</v>
      </c>
      <c r="U95" s="10">
        <v>787.19989769111999</v>
      </c>
      <c r="V95" s="10">
        <v>4423.8797702399997</v>
      </c>
      <c r="W95" s="10">
        <v>148.64009873015999</v>
      </c>
      <c r="X95" s="10">
        <v>4194.8391778211599</v>
      </c>
      <c r="Y95" s="10">
        <v>1430.5042052944</v>
      </c>
      <c r="Z95" s="10">
        <v>11009.343219145801</v>
      </c>
    </row>
    <row r="96" spans="1:26" x14ac:dyDescent="0.2">
      <c r="A96" s="10" t="s">
        <v>15</v>
      </c>
      <c r="B96" s="10">
        <v>3</v>
      </c>
      <c r="C96" s="10">
        <v>16901</v>
      </c>
      <c r="D96" s="10">
        <v>67604</v>
      </c>
      <c r="E96" s="10">
        <v>-0.42000007629000002</v>
      </c>
      <c r="F96" s="10">
        <v>1.09999990463</v>
      </c>
      <c r="G96" s="10">
        <v>1.51999998093</v>
      </c>
      <c r="H96" s="2">
        <v>9.7652801799999994E-2</v>
      </c>
      <c r="I96" s="2">
        <v>0.18299408324999999</v>
      </c>
      <c r="J96" s="10">
        <v>1650.43000317</v>
      </c>
      <c r="K96" s="10">
        <f t="shared" si="3"/>
        <v>6601.7200128872</v>
      </c>
      <c r="L96" s="10">
        <v>2015</v>
      </c>
      <c r="M96" s="10"/>
      <c r="O96" s="4" t="s">
        <v>32</v>
      </c>
      <c r="P96" s="10">
        <v>151.84999999978891</v>
      </c>
      <c r="Q96" s="10">
        <v>-877.55982968184003</v>
      </c>
      <c r="R96" s="10">
        <v>-109.16536713408</v>
      </c>
      <c r="S96" s="10"/>
      <c r="T96" s="10"/>
      <c r="U96" s="10"/>
      <c r="V96" s="10"/>
      <c r="W96" s="10"/>
      <c r="X96" s="10"/>
      <c r="Y96" s="10"/>
      <c r="Z96" s="10">
        <v>-834.87519681613117</v>
      </c>
    </row>
    <row r="97" spans="1:26" x14ac:dyDescent="0.2">
      <c r="A97" s="10" t="s">
        <v>16</v>
      </c>
      <c r="B97" s="10">
        <v>4</v>
      </c>
      <c r="C97" s="10">
        <v>5468</v>
      </c>
      <c r="D97" s="10">
        <v>21872</v>
      </c>
      <c r="E97" s="10">
        <v>-0.61999893188999999</v>
      </c>
      <c r="F97" s="10">
        <v>0.54999923705999998</v>
      </c>
      <c r="G97" s="10">
        <v>1.1699981689500001</v>
      </c>
      <c r="H97" s="2">
        <v>-1.391002324E-2</v>
      </c>
      <c r="I97" s="2">
        <v>5.9479583849999997E-2</v>
      </c>
      <c r="J97" s="10">
        <v>-76.060007095299994</v>
      </c>
      <c r="K97" s="10">
        <f t="shared" si="3"/>
        <v>-304.24002830527996</v>
      </c>
      <c r="L97" s="10">
        <v>2015</v>
      </c>
      <c r="M97" s="10"/>
      <c r="O97" s="4" t="s">
        <v>33</v>
      </c>
      <c r="P97" s="10">
        <v>-1202.3800000002088</v>
      </c>
      <c r="Q97" s="10">
        <v>-16551.6070757866</v>
      </c>
      <c r="R97" s="10">
        <v>12851.971481392959</v>
      </c>
      <c r="S97" s="10">
        <v>-7405.1339332223197</v>
      </c>
      <c r="T97" s="10">
        <v>-5893.8388438398006</v>
      </c>
      <c r="U97" s="10">
        <v>2323.1486681984002</v>
      </c>
      <c r="V97" s="10">
        <v>49179.160613808002</v>
      </c>
      <c r="W97" s="10">
        <v>-67476.66385666751</v>
      </c>
      <c r="X97" s="10">
        <v>36395.274501037682</v>
      </c>
      <c r="Y97" s="10">
        <v>-21421.713499880159</v>
      </c>
      <c r="Z97" s="10">
        <v>-19201.781944959552</v>
      </c>
    </row>
    <row r="98" spans="1:26" x14ac:dyDescent="0.2">
      <c r="A98" s="10" t="s">
        <v>17</v>
      </c>
      <c r="B98" s="10">
        <v>5</v>
      </c>
      <c r="C98" s="10">
        <v>25784</v>
      </c>
      <c r="D98" s="10">
        <v>103136</v>
      </c>
      <c r="E98" s="10">
        <v>-0.55000019073999995</v>
      </c>
      <c r="F98" s="10">
        <v>0.59000015259000005</v>
      </c>
      <c r="G98" s="10">
        <v>1.1400003433200001</v>
      </c>
      <c r="H98" s="2">
        <v>-2.711371739E-2</v>
      </c>
      <c r="I98" s="2">
        <v>6.532900472E-2</v>
      </c>
      <c r="J98" s="10">
        <v>-699.10008907300005</v>
      </c>
      <c r="K98" s="10">
        <f t="shared" si="3"/>
        <v>-2796.4003567350401</v>
      </c>
      <c r="L98" s="10">
        <v>2015</v>
      </c>
      <c r="M98" s="10"/>
      <c r="O98" s="4" t="s">
        <v>34</v>
      </c>
      <c r="P98" s="10">
        <v>22.410000000026599</v>
      </c>
      <c r="Q98" s="10">
        <v>-59.028015135599993</v>
      </c>
      <c r="R98" s="10">
        <v>32.22124479488</v>
      </c>
      <c r="S98" s="10"/>
      <c r="T98" s="10"/>
      <c r="U98" s="10"/>
      <c r="V98" s="10"/>
      <c r="W98" s="10"/>
      <c r="X98" s="10"/>
      <c r="Y98" s="10"/>
      <c r="Z98" s="10">
        <v>-4.3967703406933936</v>
      </c>
    </row>
    <row r="99" spans="1:26" x14ac:dyDescent="0.2">
      <c r="A99" s="10" t="s">
        <v>18</v>
      </c>
      <c r="B99" s="10">
        <v>6</v>
      </c>
      <c r="C99" s="10">
        <v>556</v>
      </c>
      <c r="D99" s="10">
        <v>2224</v>
      </c>
      <c r="E99" s="10">
        <v>-1.3599996566799999</v>
      </c>
      <c r="F99" s="10">
        <v>0.60000038147000001</v>
      </c>
      <c r="G99" s="10">
        <v>1.96000003815</v>
      </c>
      <c r="H99" s="2">
        <v>-0.15798563451</v>
      </c>
      <c r="I99" s="2">
        <v>0.23098763594999999</v>
      </c>
      <c r="J99" s="10">
        <v>-87.840012788799996</v>
      </c>
      <c r="K99" s="10">
        <f t="shared" si="3"/>
        <v>-351.36005115024</v>
      </c>
      <c r="L99" s="10">
        <v>2015</v>
      </c>
      <c r="M99" s="10"/>
      <c r="O99" s="4" t="s">
        <v>38</v>
      </c>
      <c r="P99" s="10"/>
      <c r="Q99" s="10">
        <v>66.218419067279996</v>
      </c>
      <c r="R99" s="10">
        <v>187.39307969064001</v>
      </c>
      <c r="S99" s="10"/>
      <c r="T99" s="10"/>
      <c r="U99" s="10"/>
      <c r="V99" s="10"/>
      <c r="W99" s="10"/>
      <c r="X99" s="10"/>
      <c r="Y99" s="10"/>
      <c r="Z99" s="10">
        <v>253.61149875792</v>
      </c>
    </row>
    <row r="100" spans="1:26" x14ac:dyDescent="0.2">
      <c r="A100" s="10" t="s">
        <v>19</v>
      </c>
      <c r="B100" s="10">
        <v>7</v>
      </c>
      <c r="C100" s="10">
        <v>17407</v>
      </c>
      <c r="D100" s="10">
        <v>69628</v>
      </c>
      <c r="E100" s="10">
        <v>-0.98000001907000001</v>
      </c>
      <c r="F100" s="10">
        <v>1.5800004005399999</v>
      </c>
      <c r="G100" s="10">
        <v>2.5600004196200001</v>
      </c>
      <c r="H100" s="2">
        <v>0.14230309758000001</v>
      </c>
      <c r="I100" s="2">
        <v>0.43861860419999998</v>
      </c>
      <c r="J100" s="10">
        <v>2477.0700194800002</v>
      </c>
      <c r="K100" s="10">
        <f t="shared" si="3"/>
        <v>9908.2800783002403</v>
      </c>
      <c r="L100" s="10">
        <v>2015</v>
      </c>
      <c r="M100" s="10"/>
      <c r="O100" s="4" t="s">
        <v>41</v>
      </c>
      <c r="P100" s="10"/>
      <c r="Q100" s="10"/>
      <c r="R100" s="10"/>
      <c r="S100" s="10"/>
      <c r="T100" s="10"/>
      <c r="U100" s="10"/>
      <c r="V100" s="10"/>
      <c r="W100" s="10">
        <v>-7.1879987713600002</v>
      </c>
      <c r="X100" s="10"/>
      <c r="Y100" s="10">
        <v>-10.280000209600001</v>
      </c>
      <c r="Z100" s="10">
        <v>-17.467998980960001</v>
      </c>
    </row>
    <row r="101" spans="1:26" x14ac:dyDescent="0.2">
      <c r="A101" s="10" t="s">
        <v>36</v>
      </c>
      <c r="B101" s="10">
        <v>8</v>
      </c>
      <c r="C101" s="10">
        <v>530</v>
      </c>
      <c r="D101" s="10">
        <v>2120</v>
      </c>
      <c r="E101" s="10">
        <v>-0.59000015259000005</v>
      </c>
      <c r="F101" s="10">
        <v>0.90000009537000003</v>
      </c>
      <c r="G101" s="10">
        <v>1.4900002479600001</v>
      </c>
      <c r="H101" s="2">
        <v>0.35626415937</v>
      </c>
      <c r="I101" s="2">
        <v>0.18867466467999999</v>
      </c>
      <c r="J101" s="10">
        <v>188.820004463</v>
      </c>
      <c r="K101" s="10">
        <f t="shared" si="3"/>
        <v>755.28001786439995</v>
      </c>
      <c r="L101" s="10">
        <v>2015</v>
      </c>
      <c r="M101" s="10"/>
      <c r="O101" s="4" t="s">
        <v>43</v>
      </c>
      <c r="P101" s="10"/>
      <c r="Q101" s="10"/>
      <c r="R101" s="10"/>
      <c r="S101" s="10"/>
      <c r="T101" s="10"/>
      <c r="U101" s="10"/>
      <c r="V101" s="10"/>
      <c r="W101" s="10"/>
      <c r="X101" s="10"/>
      <c r="Y101" s="10">
        <v>0.24519920352000002</v>
      </c>
      <c r="Z101" s="10">
        <v>0.24519920352000002</v>
      </c>
    </row>
    <row r="102" spans="1:26" x14ac:dyDescent="0.2">
      <c r="A102" s="10" t="s">
        <v>20</v>
      </c>
      <c r="B102" s="10">
        <v>9</v>
      </c>
      <c r="C102" s="10">
        <v>8575</v>
      </c>
      <c r="D102" s="10">
        <v>34300</v>
      </c>
      <c r="E102" s="10">
        <v>-0.47999954224000002</v>
      </c>
      <c r="F102" s="10">
        <v>0.55000019073999995</v>
      </c>
      <c r="G102" s="10">
        <v>1.0299997329699999</v>
      </c>
      <c r="H102" s="2">
        <v>6.0897971199999996E-3</v>
      </c>
      <c r="I102" s="2">
        <v>5.129096105E-2</v>
      </c>
      <c r="J102" s="10">
        <v>52.2200102806</v>
      </c>
      <c r="K102" s="10">
        <f t="shared" si="3"/>
        <v>208.880041216</v>
      </c>
      <c r="L102" s="10">
        <v>2015</v>
      </c>
      <c r="M102" s="10"/>
      <c r="O102" s="4" t="s">
        <v>42</v>
      </c>
      <c r="P102" s="10"/>
      <c r="Q102" s="10"/>
      <c r="R102" s="10"/>
      <c r="S102" s="10">
        <v>19.21500253764</v>
      </c>
      <c r="T102" s="10">
        <v>-14.200000763</v>
      </c>
      <c r="U102" s="10"/>
      <c r="V102" s="10"/>
      <c r="W102" s="10"/>
      <c r="X102" s="10"/>
      <c r="Y102" s="10"/>
      <c r="Z102" s="10">
        <v>5.01500177464</v>
      </c>
    </row>
    <row r="103" spans="1:26" x14ac:dyDescent="0.2">
      <c r="A103" s="10" t="s">
        <v>21</v>
      </c>
      <c r="B103" s="10">
        <v>10</v>
      </c>
      <c r="C103" s="10">
        <v>174</v>
      </c>
      <c r="D103" s="10">
        <v>696</v>
      </c>
      <c r="E103" s="10">
        <v>-0.25999999046</v>
      </c>
      <c r="F103" s="10">
        <v>0.32000017166</v>
      </c>
      <c r="G103" s="10">
        <v>0.58000016213000005</v>
      </c>
      <c r="H103" s="2">
        <v>2.896549373E-2</v>
      </c>
      <c r="I103" s="2">
        <v>7.1671910189999993E-2</v>
      </c>
      <c r="J103" s="10">
        <v>5.0399959087399999</v>
      </c>
      <c r="K103" s="10">
        <f t="shared" si="3"/>
        <v>20.15998363608</v>
      </c>
      <c r="L103" s="10">
        <v>2015</v>
      </c>
      <c r="M103" s="10"/>
      <c r="O103" s="4" t="s">
        <v>35</v>
      </c>
      <c r="P103" s="10">
        <v>9153.500000004824</v>
      </c>
      <c r="Q103" s="10">
        <v>12333.490674780562</v>
      </c>
      <c r="R103" s="10">
        <v>2123.35650224448</v>
      </c>
      <c r="S103" s="10">
        <v>-1498.3741560268797</v>
      </c>
      <c r="T103" s="10">
        <v>915.81961744468003</v>
      </c>
      <c r="U103" s="10">
        <v>-807.22323814743993</v>
      </c>
      <c r="V103" s="10">
        <v>4327.3967799940801</v>
      </c>
      <c r="W103" s="10">
        <v>-3949.10731603464</v>
      </c>
      <c r="X103" s="10">
        <v>1358.0049054512799</v>
      </c>
      <c r="Y103" s="10">
        <v>-2156.3660652060803</v>
      </c>
      <c r="Z103" s="10">
        <v>21800.497704504865</v>
      </c>
    </row>
    <row r="104" spans="1:26" x14ac:dyDescent="0.2">
      <c r="A104" s="10" t="s">
        <v>22</v>
      </c>
      <c r="B104" s="10">
        <v>11</v>
      </c>
      <c r="C104" s="10">
        <v>15581</v>
      </c>
      <c r="D104" s="10">
        <v>62324</v>
      </c>
      <c r="E104" s="10">
        <v>-0.31999969482000001</v>
      </c>
      <c r="F104" s="10">
        <v>0.60999965668</v>
      </c>
      <c r="G104" s="10">
        <v>0.92999935150000002</v>
      </c>
      <c r="H104" s="2">
        <v>5.5152428689999998E-2</v>
      </c>
      <c r="I104" s="2">
        <v>7.1588453519999998E-2</v>
      </c>
      <c r="J104" s="10">
        <v>859.32999134099998</v>
      </c>
      <c r="K104" s="10">
        <f t="shared" si="3"/>
        <v>3437.3199656755601</v>
      </c>
      <c r="L104" s="10">
        <v>2015</v>
      </c>
      <c r="M104" s="10"/>
      <c r="O104" s="4" t="s">
        <v>45</v>
      </c>
      <c r="P104" s="10">
        <v>1154872.5799991668</v>
      </c>
      <c r="Q104" s="10">
        <v>141764.1274396572</v>
      </c>
      <c r="R104" s="10">
        <v>68451.897879448516</v>
      </c>
      <c r="S104" s="10">
        <v>10361.594621728802</v>
      </c>
      <c r="T104" s="10">
        <v>44378.940477865915</v>
      </c>
      <c r="U104" s="10">
        <v>65038.37028521402</v>
      </c>
      <c r="V104" s="10">
        <v>96534.697156072158</v>
      </c>
      <c r="W104" s="10">
        <v>-34934.034433369314</v>
      </c>
      <c r="X104" s="10">
        <v>85199.766061285918</v>
      </c>
      <c r="Y104" s="10">
        <v>-15898.606420215201</v>
      </c>
      <c r="Z104" s="10">
        <v>1615769.3330668549</v>
      </c>
    </row>
    <row r="105" spans="1:26" x14ac:dyDescent="0.2">
      <c r="A105" s="10" t="s">
        <v>23</v>
      </c>
      <c r="B105" s="10">
        <v>12</v>
      </c>
      <c r="C105" s="10">
        <v>9146</v>
      </c>
      <c r="D105" s="10">
        <v>36584</v>
      </c>
      <c r="E105" s="10">
        <v>-0.41000080108999998</v>
      </c>
      <c r="F105" s="10">
        <v>0.26999998092999999</v>
      </c>
      <c r="G105" s="10">
        <v>0.68000078201000003</v>
      </c>
      <c r="H105" s="2">
        <v>6.4684052499999999E-3</v>
      </c>
      <c r="I105" s="2">
        <v>3.3267510700000003E-2</v>
      </c>
      <c r="J105" s="10">
        <v>59.160034418099997</v>
      </c>
      <c r="K105" s="10">
        <f t="shared" si="3"/>
        <v>236.64013766599999</v>
      </c>
      <c r="L105" s="10">
        <v>2015</v>
      </c>
      <c r="M105" s="10"/>
    </row>
    <row r="106" spans="1:26" x14ac:dyDescent="0.2">
      <c r="A106" s="10" t="s">
        <v>24</v>
      </c>
      <c r="B106" s="10">
        <v>13</v>
      </c>
      <c r="C106" s="10">
        <v>2111</v>
      </c>
      <c r="D106" s="10">
        <v>8444</v>
      </c>
      <c r="E106" s="10">
        <v>-0.31999969482000001</v>
      </c>
      <c r="F106" s="10">
        <v>0.21000003815000001</v>
      </c>
      <c r="G106" s="10">
        <v>0.52999973297000003</v>
      </c>
      <c r="H106" s="2">
        <v>6.2482132299999998E-3</v>
      </c>
      <c r="I106" s="2">
        <v>4.069903666E-2</v>
      </c>
      <c r="J106" s="10">
        <v>13.189978122699999</v>
      </c>
      <c r="K106" s="10">
        <f t="shared" si="3"/>
        <v>52.759912514119996</v>
      </c>
      <c r="L106" s="10">
        <v>2015</v>
      </c>
      <c r="M106" s="10"/>
      <c r="N106" s="9" t="s">
        <v>51</v>
      </c>
      <c r="O106" s="4">
        <v>4900</v>
      </c>
      <c r="P106" s="2">
        <f>P104/$O$106</f>
        <v>235.68828163248301</v>
      </c>
      <c r="Q106" s="2">
        <f t="shared" ref="Q106:Y106" si="4">Q104/$O$106</f>
        <v>28.931454579521876</v>
      </c>
      <c r="R106" s="2">
        <f t="shared" si="4"/>
        <v>13.969775077438472</v>
      </c>
      <c r="S106" s="2">
        <f t="shared" si="4"/>
        <v>2.1146111472915923</v>
      </c>
      <c r="T106" s="2">
        <f t="shared" si="4"/>
        <v>9.0569266281359013</v>
      </c>
      <c r="U106" s="2">
        <f t="shared" si="4"/>
        <v>13.27313679290082</v>
      </c>
      <c r="V106" s="2">
        <f t="shared" si="4"/>
        <v>19.700958603280032</v>
      </c>
      <c r="W106" s="2">
        <f t="shared" si="4"/>
        <v>-7.1293947823202677</v>
      </c>
      <c r="X106" s="2">
        <f t="shared" si="4"/>
        <v>17.387707359446107</v>
      </c>
      <c r="Y106" s="2">
        <f t="shared" si="4"/>
        <v>-3.2446135551459596</v>
      </c>
    </row>
    <row r="107" spans="1:26" x14ac:dyDescent="0.2">
      <c r="A107" s="10" t="s">
        <v>37</v>
      </c>
      <c r="B107" s="10">
        <v>14</v>
      </c>
      <c r="C107" s="10">
        <v>26666</v>
      </c>
      <c r="D107" s="10">
        <v>106664</v>
      </c>
      <c r="E107" s="10">
        <v>-0.36999988556000002</v>
      </c>
      <c r="F107" s="10">
        <v>0.78000020980999996</v>
      </c>
      <c r="G107" s="10">
        <v>1.15000009537</v>
      </c>
      <c r="H107" s="2">
        <v>2.2515938480000001E-2</v>
      </c>
      <c r="I107" s="2">
        <v>6.4694213789999996E-2</v>
      </c>
      <c r="J107" s="10">
        <v>600.41001558300002</v>
      </c>
      <c r="K107" s="10">
        <f t="shared" si="3"/>
        <v>2401.6400620307199</v>
      </c>
      <c r="L107" s="10">
        <v>2015</v>
      </c>
      <c r="M107" s="10"/>
    </row>
    <row r="108" spans="1:26" x14ac:dyDescent="0.2">
      <c r="A108" s="10" t="s">
        <v>28</v>
      </c>
      <c r="B108" s="10">
        <v>15</v>
      </c>
      <c r="C108" s="10">
        <v>4333</v>
      </c>
      <c r="D108" s="10">
        <v>17332</v>
      </c>
      <c r="E108" s="10">
        <v>-0.40999984741000001</v>
      </c>
      <c r="F108" s="10">
        <v>0.55000019073999995</v>
      </c>
      <c r="G108" s="10">
        <v>0.96000003815000001</v>
      </c>
      <c r="H108" s="2">
        <v>1.4112631719999999E-2</v>
      </c>
      <c r="I108" s="2">
        <v>4.4373501930000003E-2</v>
      </c>
      <c r="J108" s="10">
        <v>61.150033235499997</v>
      </c>
      <c r="K108" s="10">
        <f t="shared" si="3"/>
        <v>244.60013297103998</v>
      </c>
      <c r="L108" s="10">
        <v>2015</v>
      </c>
      <c r="M108" s="10"/>
    </row>
    <row r="109" spans="1:26" x14ac:dyDescent="0.2">
      <c r="A109" s="10" t="s">
        <v>29</v>
      </c>
      <c r="B109" s="10">
        <v>16</v>
      </c>
      <c r="C109" s="10">
        <v>13672</v>
      </c>
      <c r="D109" s="10">
        <v>54688</v>
      </c>
      <c r="E109" s="10">
        <v>-0.28000020981000001</v>
      </c>
      <c r="F109" s="10">
        <v>0.26999950409000001</v>
      </c>
      <c r="G109" s="10">
        <v>0.54999971390000002</v>
      </c>
      <c r="H109" s="2">
        <v>9.1486251000000001E-3</v>
      </c>
      <c r="I109" s="2">
        <v>3.1571958550000001E-2</v>
      </c>
      <c r="J109" s="10">
        <v>125.080002308</v>
      </c>
      <c r="K109" s="10">
        <f t="shared" si="3"/>
        <v>500.32000946879998</v>
      </c>
      <c r="L109" s="10">
        <v>2015</v>
      </c>
      <c r="M109" s="10"/>
    </row>
    <row r="110" spans="1:26" x14ac:dyDescent="0.2">
      <c r="A110" s="10" t="s">
        <v>40</v>
      </c>
      <c r="B110" s="10">
        <v>17</v>
      </c>
      <c r="C110" s="10">
        <v>1026</v>
      </c>
      <c r="D110" s="10">
        <v>4104</v>
      </c>
      <c r="E110" s="10">
        <v>-0.19000053406</v>
      </c>
      <c r="F110" s="10">
        <v>0.25</v>
      </c>
      <c r="G110" s="10">
        <v>0.44000053406</v>
      </c>
      <c r="H110" s="2">
        <v>5.9161962400000002E-3</v>
      </c>
      <c r="I110" s="2">
        <v>3.7536068589999999E-2</v>
      </c>
      <c r="J110" s="10">
        <v>6.0700173378000004</v>
      </c>
      <c r="K110" s="10">
        <f t="shared" si="3"/>
        <v>24.28006936896</v>
      </c>
      <c r="L110" s="10">
        <v>2015</v>
      </c>
      <c r="M110" s="10"/>
    </row>
    <row r="111" spans="1:26" x14ac:dyDescent="0.2">
      <c r="A111" s="10" t="s">
        <v>33</v>
      </c>
      <c r="B111" s="10">
        <v>18</v>
      </c>
      <c r="C111" s="10">
        <v>214431</v>
      </c>
      <c r="D111" s="10">
        <v>857724</v>
      </c>
      <c r="E111" s="10">
        <v>-2.03999996185</v>
      </c>
      <c r="F111" s="10">
        <v>1.99872636795</v>
      </c>
      <c r="G111" s="10">
        <v>4.0387263298000002</v>
      </c>
      <c r="H111" s="2">
        <v>-6.8714864500000004E-3</v>
      </c>
      <c r="I111" s="2">
        <v>8.4515748939999996E-2</v>
      </c>
      <c r="J111" s="10">
        <v>-1473.4597100000001</v>
      </c>
      <c r="K111" s="10">
        <f t="shared" si="3"/>
        <v>-5893.8388438398006</v>
      </c>
      <c r="L111" s="10">
        <v>2015</v>
      </c>
      <c r="M111" s="10"/>
    </row>
    <row r="112" spans="1:26" x14ac:dyDescent="0.2">
      <c r="A112" s="10" t="s">
        <v>42</v>
      </c>
      <c r="B112" s="10">
        <v>20</v>
      </c>
      <c r="C112" s="10">
        <v>25</v>
      </c>
      <c r="D112" s="10">
        <v>100</v>
      </c>
      <c r="E112" s="10">
        <v>-0.3899999857</v>
      </c>
      <c r="F112" s="10">
        <v>0.26999998092999999</v>
      </c>
      <c r="G112" s="10">
        <v>0.65999996662000004</v>
      </c>
      <c r="H112" s="2">
        <v>-0.14200000763000001</v>
      </c>
      <c r="I112" s="2">
        <v>0.14499653936000001</v>
      </c>
      <c r="J112" s="10">
        <v>-3.5500001907300001</v>
      </c>
      <c r="K112" s="10">
        <f t="shared" si="3"/>
        <v>-14.200000763</v>
      </c>
      <c r="L112" s="10">
        <v>2015</v>
      </c>
      <c r="M112" s="10"/>
    </row>
    <row r="113" spans="1:13" x14ac:dyDescent="0.2">
      <c r="A113" s="10" t="s">
        <v>35</v>
      </c>
      <c r="B113" s="10">
        <v>21</v>
      </c>
      <c r="C113" s="10">
        <v>18229</v>
      </c>
      <c r="D113" s="10">
        <v>72916</v>
      </c>
      <c r="E113" s="10">
        <v>-1.5595240592999999</v>
      </c>
      <c r="F113" s="10">
        <v>1.99608325958</v>
      </c>
      <c r="G113" s="10">
        <v>3.5556073188799999</v>
      </c>
      <c r="H113" s="2">
        <v>1.255992673E-2</v>
      </c>
      <c r="I113" s="2">
        <v>0.10052695909000001</v>
      </c>
      <c r="J113" s="10">
        <v>228.95490431799999</v>
      </c>
      <c r="K113" s="10">
        <f t="shared" si="3"/>
        <v>915.81961744468003</v>
      </c>
      <c r="L113" s="10">
        <v>2015</v>
      </c>
      <c r="M113" s="10"/>
    </row>
    <row r="114" spans="1:13" x14ac:dyDescent="0.2">
      <c r="A114" s="10" t="s">
        <v>13</v>
      </c>
      <c r="B114" s="10">
        <v>1</v>
      </c>
      <c r="C114" s="10">
        <v>705</v>
      </c>
      <c r="D114" s="10">
        <v>2820</v>
      </c>
      <c r="E114" s="10">
        <v>-1.9999980930000001E-2</v>
      </c>
      <c r="F114" s="10">
        <v>1.48000001907</v>
      </c>
      <c r="G114" s="10">
        <v>1.5</v>
      </c>
      <c r="H114" s="2">
        <v>0.70988655225999997</v>
      </c>
      <c r="I114" s="2">
        <v>0.22516751759</v>
      </c>
      <c r="J114" s="10">
        <v>500.47001934100001</v>
      </c>
      <c r="K114" s="10">
        <f t="shared" si="3"/>
        <v>2001.8800773731998</v>
      </c>
      <c r="L114" s="10">
        <v>2016</v>
      </c>
      <c r="M114" s="10"/>
    </row>
    <row r="115" spans="1:13" x14ac:dyDescent="0.2">
      <c r="A115" s="10" t="s">
        <v>14</v>
      </c>
      <c r="B115" s="10">
        <v>2</v>
      </c>
      <c r="C115" s="10">
        <v>15482</v>
      </c>
      <c r="D115" s="10">
        <v>61928</v>
      </c>
      <c r="E115" s="10">
        <v>-0.35999965668</v>
      </c>
      <c r="F115" s="10">
        <v>2</v>
      </c>
      <c r="G115" s="10">
        <v>2.3599996566799999</v>
      </c>
      <c r="H115" s="2">
        <v>0.47502196213999998</v>
      </c>
      <c r="I115" s="2">
        <v>0.22149992656</v>
      </c>
      <c r="J115" s="10">
        <v>7354.2900178399996</v>
      </c>
      <c r="K115" s="10">
        <f t="shared" si="3"/>
        <v>29417.160071405917</v>
      </c>
      <c r="L115" s="10">
        <v>2016</v>
      </c>
      <c r="M115" s="10"/>
    </row>
    <row r="116" spans="1:13" x14ac:dyDescent="0.2">
      <c r="A116" s="10" t="s">
        <v>15</v>
      </c>
      <c r="B116" s="10">
        <v>3</v>
      </c>
      <c r="C116" s="10">
        <v>33209</v>
      </c>
      <c r="D116" s="10">
        <v>132836</v>
      </c>
      <c r="E116" s="10">
        <v>-0.59999942780000004</v>
      </c>
      <c r="F116" s="10">
        <v>1.07999992371</v>
      </c>
      <c r="G116" s="10">
        <v>1.6799993515</v>
      </c>
      <c r="H116" s="2">
        <v>0.14892137925000001</v>
      </c>
      <c r="I116" s="2">
        <v>0.17462170588000001</v>
      </c>
      <c r="J116" s="10">
        <v>4945.5300836599999</v>
      </c>
      <c r="K116" s="10">
        <f t="shared" si="3"/>
        <v>19782.120334053001</v>
      </c>
      <c r="L116" s="10">
        <v>2016</v>
      </c>
      <c r="M116" s="10"/>
    </row>
    <row r="117" spans="1:13" x14ac:dyDescent="0.2">
      <c r="A117" s="10" t="s">
        <v>16</v>
      </c>
      <c r="B117" s="10">
        <v>4</v>
      </c>
      <c r="C117" s="10">
        <v>16531</v>
      </c>
      <c r="D117" s="10">
        <v>66124</v>
      </c>
      <c r="E117" s="10">
        <v>-0.40999984741000001</v>
      </c>
      <c r="F117" s="10">
        <v>0.65999984740999995</v>
      </c>
      <c r="G117" s="10">
        <v>1.0699996948199999</v>
      </c>
      <c r="H117" s="2">
        <v>6.8885125899999997E-2</v>
      </c>
      <c r="I117" s="2">
        <v>9.1616701640000006E-2</v>
      </c>
      <c r="J117" s="10">
        <v>1138.7400162199999</v>
      </c>
      <c r="K117" s="10">
        <f t="shared" si="3"/>
        <v>4554.9600650115999</v>
      </c>
      <c r="L117" s="10">
        <v>2016</v>
      </c>
      <c r="M117" s="10"/>
    </row>
    <row r="118" spans="1:13" x14ac:dyDescent="0.2">
      <c r="A118" s="10" t="s">
        <v>17</v>
      </c>
      <c r="B118" s="10">
        <v>5</v>
      </c>
      <c r="C118" s="10">
        <v>19143</v>
      </c>
      <c r="D118" s="10">
        <v>76572</v>
      </c>
      <c r="E118" s="10">
        <v>-0.29999923705999998</v>
      </c>
      <c r="F118" s="10">
        <v>0.72999954223999997</v>
      </c>
      <c r="G118" s="10">
        <v>1.0299987793000001</v>
      </c>
      <c r="H118" s="2">
        <v>2.062633401E-2</v>
      </c>
      <c r="I118" s="2">
        <v>5.6432810360000002E-2</v>
      </c>
      <c r="J118" s="10">
        <v>394.84991192799998</v>
      </c>
      <c r="K118" s="10">
        <f t="shared" si="3"/>
        <v>1579.3996478137201</v>
      </c>
      <c r="L118" s="10">
        <v>2016</v>
      </c>
      <c r="M118" s="10"/>
    </row>
    <row r="119" spans="1:13" x14ac:dyDescent="0.2">
      <c r="A119" s="10" t="s">
        <v>18</v>
      </c>
      <c r="B119" s="10">
        <v>6</v>
      </c>
      <c r="C119" s="10">
        <v>710</v>
      </c>
      <c r="D119" s="10">
        <v>2840</v>
      </c>
      <c r="E119" s="10">
        <v>-1.0200004577599999</v>
      </c>
      <c r="F119" s="10">
        <v>0.28000020981000001</v>
      </c>
      <c r="G119" s="10">
        <v>1.30000066757</v>
      </c>
      <c r="H119" s="2">
        <v>-0.15398590934</v>
      </c>
      <c r="I119" s="2">
        <v>0.18907716463999999</v>
      </c>
      <c r="J119" s="10">
        <v>-109.32999563200001</v>
      </c>
      <c r="K119" s="10">
        <f t="shared" si="3"/>
        <v>-437.31998252560004</v>
      </c>
      <c r="L119" s="10">
        <v>2016</v>
      </c>
      <c r="M119" s="10"/>
    </row>
    <row r="120" spans="1:13" x14ac:dyDescent="0.2">
      <c r="A120" s="10" t="s">
        <v>19</v>
      </c>
      <c r="B120" s="10">
        <v>7</v>
      </c>
      <c r="C120" s="10">
        <v>7976</v>
      </c>
      <c r="D120" s="10">
        <v>31904</v>
      </c>
      <c r="E120" s="10">
        <v>-1.0499997138999999</v>
      </c>
      <c r="F120" s="10">
        <v>1.82999992371</v>
      </c>
      <c r="G120" s="10">
        <v>2.8799996376000001</v>
      </c>
      <c r="H120" s="2">
        <v>0.10419221704999999</v>
      </c>
      <c r="I120" s="2">
        <v>0.36697265204000001</v>
      </c>
      <c r="J120" s="10">
        <v>831.03712320299996</v>
      </c>
      <c r="K120" s="10">
        <f t="shared" si="3"/>
        <v>3324.1484927632</v>
      </c>
      <c r="L120" s="10">
        <v>2016</v>
      </c>
      <c r="M120" s="10"/>
    </row>
    <row r="121" spans="1:13" x14ac:dyDescent="0.2">
      <c r="A121" s="10" t="s">
        <v>36</v>
      </c>
      <c r="B121" s="10">
        <v>8</v>
      </c>
      <c r="C121" s="10">
        <v>850</v>
      </c>
      <c r="D121" s="10">
        <v>3400</v>
      </c>
      <c r="E121" s="10">
        <v>-0.19999980927</v>
      </c>
      <c r="F121" s="10">
        <v>0.81999969482000001</v>
      </c>
      <c r="G121" s="10">
        <v>1.0199995040900001</v>
      </c>
      <c r="H121" s="2">
        <v>0.32314117376000001</v>
      </c>
      <c r="I121" s="2">
        <v>0.15604566655999999</v>
      </c>
      <c r="J121" s="10">
        <v>274.66999769199998</v>
      </c>
      <c r="K121" s="10">
        <f t="shared" si="3"/>
        <v>1098.679990784</v>
      </c>
      <c r="L121" s="10">
        <v>2016</v>
      </c>
      <c r="M121" s="10"/>
    </row>
    <row r="122" spans="1:13" x14ac:dyDescent="0.2">
      <c r="A122" s="10" t="s">
        <v>20</v>
      </c>
      <c r="B122" s="10">
        <v>9</v>
      </c>
      <c r="C122" s="10">
        <v>1772</v>
      </c>
      <c r="D122" s="10">
        <v>7088</v>
      </c>
      <c r="E122" s="10">
        <v>-0.25999975204999998</v>
      </c>
      <c r="F122" s="10">
        <v>0.25</v>
      </c>
      <c r="G122" s="10">
        <v>0.50999975205000003</v>
      </c>
      <c r="H122" s="2">
        <v>-9.7008998699999998E-3</v>
      </c>
      <c r="I122" s="2">
        <v>4.6048972399999999E-2</v>
      </c>
      <c r="J122" s="10">
        <v>-17.1899945736</v>
      </c>
      <c r="K122" s="10">
        <f t="shared" si="3"/>
        <v>-68.759978278559998</v>
      </c>
      <c r="L122" s="10">
        <v>2016</v>
      </c>
      <c r="M122" s="10"/>
    </row>
    <row r="123" spans="1:13" x14ac:dyDescent="0.2">
      <c r="A123" s="10" t="s">
        <v>21</v>
      </c>
      <c r="B123" s="10">
        <v>10</v>
      </c>
      <c r="C123" s="10">
        <v>243</v>
      </c>
      <c r="D123" s="10">
        <v>972</v>
      </c>
      <c r="E123" s="10">
        <v>-8.0000877380000002E-2</v>
      </c>
      <c r="F123" s="10">
        <v>0.36000061035000003</v>
      </c>
      <c r="G123" s="10">
        <v>0.44000148772999997</v>
      </c>
      <c r="H123" s="2">
        <v>5.032921034E-2</v>
      </c>
      <c r="I123" s="2">
        <v>8.1411786070000006E-2</v>
      </c>
      <c r="J123" s="10">
        <v>12.229998111700001</v>
      </c>
      <c r="K123" s="10">
        <f t="shared" si="3"/>
        <v>48.919992450480002</v>
      </c>
      <c r="L123" s="10">
        <v>2016</v>
      </c>
      <c r="M123" s="10"/>
    </row>
    <row r="124" spans="1:13" x14ac:dyDescent="0.2">
      <c r="A124" s="10" t="s">
        <v>22</v>
      </c>
      <c r="B124" s="10">
        <v>11</v>
      </c>
      <c r="C124" s="10">
        <v>5038</v>
      </c>
      <c r="D124" s="10">
        <v>20152</v>
      </c>
      <c r="E124" s="10">
        <v>-0.23000049590999999</v>
      </c>
      <c r="F124" s="10">
        <v>0.51000022887999996</v>
      </c>
      <c r="G124" s="10">
        <v>0.74000072479000001</v>
      </c>
      <c r="H124" s="2">
        <v>7.1349750680000004E-2</v>
      </c>
      <c r="I124" s="2">
        <v>5.3288860780000002E-2</v>
      </c>
      <c r="J124" s="10">
        <v>359.460043907</v>
      </c>
      <c r="K124" s="10">
        <f t="shared" si="3"/>
        <v>1437.84017570336</v>
      </c>
      <c r="L124" s="10">
        <v>2016</v>
      </c>
      <c r="M124" s="10"/>
    </row>
    <row r="125" spans="1:13" x14ac:dyDescent="0.2">
      <c r="A125" s="10" t="s">
        <v>23</v>
      </c>
      <c r="B125" s="10">
        <v>12</v>
      </c>
      <c r="C125" s="10">
        <v>2609</v>
      </c>
      <c r="D125" s="10">
        <v>10436</v>
      </c>
      <c r="E125" s="10">
        <v>-0.25</v>
      </c>
      <c r="F125" s="10">
        <v>0.25</v>
      </c>
      <c r="G125" s="10">
        <v>0.5</v>
      </c>
      <c r="H125" s="2">
        <v>1.090456198E-2</v>
      </c>
      <c r="I125" s="2">
        <v>4.7178186009999998E-2</v>
      </c>
      <c r="J125" s="10">
        <v>28.450002193500001</v>
      </c>
      <c r="K125" s="10">
        <f t="shared" si="3"/>
        <v>113.80000882328</v>
      </c>
      <c r="L125" s="10">
        <v>2016</v>
      </c>
      <c r="M125" s="10"/>
    </row>
    <row r="126" spans="1:13" x14ac:dyDescent="0.2">
      <c r="A126" s="10" t="s">
        <v>24</v>
      </c>
      <c r="B126" s="10">
        <v>13</v>
      </c>
      <c r="C126" s="10">
        <v>7350</v>
      </c>
      <c r="D126" s="10">
        <v>29400</v>
      </c>
      <c r="E126" s="10">
        <v>-0.23999977112000001</v>
      </c>
      <c r="F126" s="10">
        <v>0.23999977112000001</v>
      </c>
      <c r="G126" s="10">
        <v>0.47999954224000002</v>
      </c>
      <c r="H126" s="2">
        <v>-2.1564652300000002E-3</v>
      </c>
      <c r="I126" s="2">
        <v>3.1703821209999997E-2</v>
      </c>
      <c r="J126" s="10">
        <v>-15.850019455</v>
      </c>
      <c r="K126" s="10">
        <f t="shared" si="3"/>
        <v>-63.400077762000002</v>
      </c>
      <c r="L126" s="10">
        <v>2016</v>
      </c>
      <c r="M126" s="10"/>
    </row>
    <row r="127" spans="1:13" x14ac:dyDescent="0.2">
      <c r="A127" s="10" t="s">
        <v>37</v>
      </c>
      <c r="B127" s="10">
        <v>15</v>
      </c>
      <c r="C127" s="10">
        <v>5985</v>
      </c>
      <c r="D127" s="10">
        <v>23940</v>
      </c>
      <c r="E127" s="10">
        <v>-0.25</v>
      </c>
      <c r="F127" s="10">
        <v>0.39999961852999999</v>
      </c>
      <c r="G127" s="10">
        <v>0.64999961852999999</v>
      </c>
      <c r="H127" s="2">
        <v>6.8015039459999996E-2</v>
      </c>
      <c r="I127" s="2">
        <v>5.8930343119999999E-2</v>
      </c>
      <c r="J127" s="10">
        <v>407.07001113899997</v>
      </c>
      <c r="K127" s="10">
        <f t="shared" si="3"/>
        <v>1628.2800446724</v>
      </c>
      <c r="L127" s="10">
        <v>2016</v>
      </c>
      <c r="M127" s="10"/>
    </row>
    <row r="128" spans="1:13" x14ac:dyDescent="0.2">
      <c r="A128" s="10" t="s">
        <v>28</v>
      </c>
      <c r="B128" s="10">
        <v>16</v>
      </c>
      <c r="C128" s="10">
        <v>4499</v>
      </c>
      <c r="D128" s="10">
        <v>17996</v>
      </c>
      <c r="E128" s="10">
        <v>-0.48000049590999999</v>
      </c>
      <c r="F128" s="10">
        <v>0.45000028609999998</v>
      </c>
      <c r="G128" s="10">
        <v>0.93000078201000003</v>
      </c>
      <c r="H128" s="2">
        <v>-7.4127502599999999E-3</v>
      </c>
      <c r="I128" s="2">
        <v>3.7517088019999999E-2</v>
      </c>
      <c r="J128" s="10">
        <v>-33.349963426599999</v>
      </c>
      <c r="K128" s="10">
        <f t="shared" si="3"/>
        <v>-133.39985367896</v>
      </c>
      <c r="L128" s="10">
        <v>2016</v>
      </c>
      <c r="M128" s="10"/>
    </row>
    <row r="129" spans="1:13" x14ac:dyDescent="0.2">
      <c r="A129" s="10" t="s">
        <v>29</v>
      </c>
      <c r="B129" s="10">
        <v>17</v>
      </c>
      <c r="C129" s="10">
        <v>15759</v>
      </c>
      <c r="D129" s="10">
        <v>63036</v>
      </c>
      <c r="E129" s="10">
        <v>-0.68499994277999998</v>
      </c>
      <c r="F129" s="10">
        <v>0.48750019074000001</v>
      </c>
      <c r="G129" s="10">
        <v>1.17250013351</v>
      </c>
      <c r="H129" s="2">
        <v>-1.0721236029999999E-2</v>
      </c>
      <c r="I129" s="2">
        <v>4.1356387940000003E-2</v>
      </c>
      <c r="J129" s="10">
        <v>-168.95595860500001</v>
      </c>
      <c r="K129" s="10">
        <f t="shared" si="3"/>
        <v>-675.82383438707996</v>
      </c>
      <c r="L129" s="10">
        <v>2016</v>
      </c>
      <c r="M129" s="10"/>
    </row>
    <row r="130" spans="1:13" x14ac:dyDescent="0.2">
      <c r="A130" s="10" t="s">
        <v>31</v>
      </c>
      <c r="B130" s="10">
        <v>18</v>
      </c>
      <c r="C130" s="10">
        <v>31182</v>
      </c>
      <c r="D130" s="10">
        <v>124728</v>
      </c>
      <c r="E130" s="10">
        <v>-0.42000007629000002</v>
      </c>
      <c r="F130" s="10">
        <v>0.5</v>
      </c>
      <c r="G130" s="10">
        <v>0.92000007629000002</v>
      </c>
      <c r="H130" s="2">
        <v>-7.0011562499999996E-3</v>
      </c>
      <c r="I130" s="2">
        <v>4.8096432359999997E-2</v>
      </c>
      <c r="J130" s="10">
        <v>-218.310054302</v>
      </c>
      <c r="K130" s="10">
        <f t="shared" si="3"/>
        <v>-873.24021674999995</v>
      </c>
      <c r="L130" s="10">
        <v>2016</v>
      </c>
      <c r="M130" s="10"/>
    </row>
    <row r="131" spans="1:13" x14ac:dyDescent="0.2">
      <c r="A131" s="10" t="s">
        <v>40</v>
      </c>
      <c r="B131" s="10">
        <v>19</v>
      </c>
      <c r="C131" s="10">
        <v>10022</v>
      </c>
      <c r="D131" s="10">
        <v>40088</v>
      </c>
      <c r="E131" s="10">
        <v>-0.26000022888000002</v>
      </c>
      <c r="F131" s="10">
        <v>0.31000041962000002</v>
      </c>
      <c r="G131" s="10">
        <v>0.57000064849999998</v>
      </c>
      <c r="H131" s="2">
        <v>1.963679649E-2</v>
      </c>
      <c r="I131" s="2">
        <v>3.6915440959999997E-2</v>
      </c>
      <c r="J131" s="10">
        <v>196.79997444200001</v>
      </c>
      <c r="K131" s="10">
        <f t="shared" ref="K131:K194" si="5">D131*H131</f>
        <v>787.19989769111999</v>
      </c>
      <c r="L131" s="10">
        <v>2016</v>
      </c>
      <c r="M131" s="10"/>
    </row>
    <row r="132" spans="1:13" x14ac:dyDescent="0.2">
      <c r="A132" s="10" t="s">
        <v>33</v>
      </c>
      <c r="B132" s="10">
        <v>20</v>
      </c>
      <c r="C132" s="10">
        <v>204785</v>
      </c>
      <c r="D132" s="10">
        <v>819140</v>
      </c>
      <c r="E132" s="10">
        <v>-1.64750003815</v>
      </c>
      <c r="F132" s="10">
        <v>1.6899995803800001</v>
      </c>
      <c r="G132" s="10">
        <v>3.3374996185299999</v>
      </c>
      <c r="H132" s="2">
        <v>2.8360825600000001E-3</v>
      </c>
      <c r="I132" s="2">
        <v>8.1944180290000002E-2</v>
      </c>
      <c r="J132" s="10">
        <v>580.78716778800003</v>
      </c>
      <c r="K132" s="10">
        <f t="shared" si="5"/>
        <v>2323.1486681984002</v>
      </c>
      <c r="L132" s="10">
        <v>2016</v>
      </c>
      <c r="M132" s="10"/>
    </row>
    <row r="133" spans="1:13" x14ac:dyDescent="0.2">
      <c r="A133" s="10" t="s">
        <v>35</v>
      </c>
      <c r="B133" s="10">
        <v>23</v>
      </c>
      <c r="C133" s="10">
        <v>18229</v>
      </c>
      <c r="D133" s="10">
        <v>72916</v>
      </c>
      <c r="E133" s="10">
        <v>-5.0099997520399997</v>
      </c>
      <c r="F133" s="10">
        <v>2.0099997520400001</v>
      </c>
      <c r="G133" s="10">
        <v>7.0199995040900003</v>
      </c>
      <c r="H133" s="2">
        <v>-1.107059134E-2</v>
      </c>
      <c r="I133" s="2">
        <v>0.29517398065</v>
      </c>
      <c r="J133" s="10">
        <v>-201.805809498</v>
      </c>
      <c r="K133" s="10">
        <f t="shared" si="5"/>
        <v>-807.22323814743993</v>
      </c>
      <c r="L133" s="10">
        <v>2016</v>
      </c>
      <c r="M133" s="10"/>
    </row>
    <row r="134" spans="1:13" x14ac:dyDescent="0.2">
      <c r="A134" s="10" t="s">
        <v>13</v>
      </c>
      <c r="B134" s="10">
        <v>1</v>
      </c>
      <c r="C134" s="10">
        <v>574</v>
      </c>
      <c r="D134" s="10">
        <v>2296</v>
      </c>
      <c r="E134" s="10">
        <v>-0.36999988556000002</v>
      </c>
      <c r="F134" s="10">
        <v>1.07999992371</v>
      </c>
      <c r="G134" s="10">
        <v>1.4499998092699999</v>
      </c>
      <c r="H134" s="2">
        <v>0.16520904289999999</v>
      </c>
      <c r="I134" s="2">
        <v>0.25491585046999998</v>
      </c>
      <c r="J134" s="10">
        <v>94.829990625400001</v>
      </c>
      <c r="K134" s="10">
        <f t="shared" si="5"/>
        <v>379.3199624984</v>
      </c>
      <c r="L134" s="10">
        <v>2017</v>
      </c>
      <c r="M134" s="10"/>
    </row>
    <row r="135" spans="1:13" x14ac:dyDescent="0.2">
      <c r="A135" s="10" t="s">
        <v>14</v>
      </c>
      <c r="B135" s="10">
        <v>2</v>
      </c>
      <c r="C135" s="10">
        <v>1303</v>
      </c>
      <c r="D135" s="10">
        <v>5212</v>
      </c>
      <c r="E135" s="10">
        <v>-1.36999988556</v>
      </c>
      <c r="F135" s="10">
        <v>2.5100002288800001</v>
      </c>
      <c r="G135" s="10">
        <v>3.88000011444</v>
      </c>
      <c r="H135" s="2">
        <v>0.23559479611</v>
      </c>
      <c r="I135" s="2">
        <v>0.49880218158</v>
      </c>
      <c r="J135" s="10">
        <v>306.98001933099999</v>
      </c>
      <c r="K135" s="10">
        <f t="shared" si="5"/>
        <v>1227.9200773253201</v>
      </c>
      <c r="L135" s="10">
        <v>2017</v>
      </c>
      <c r="M135" s="10"/>
    </row>
    <row r="136" spans="1:13" x14ac:dyDescent="0.2">
      <c r="A136" s="10" t="s">
        <v>15</v>
      </c>
      <c r="B136" s="10">
        <v>3</v>
      </c>
      <c r="C136" s="10">
        <v>17798</v>
      </c>
      <c r="D136" s="10">
        <v>71192</v>
      </c>
      <c r="E136" s="10">
        <v>-1.0699996948199999</v>
      </c>
      <c r="F136" s="10">
        <v>1.37000083923</v>
      </c>
      <c r="G136" s="10">
        <v>2.4400005340600002</v>
      </c>
      <c r="H136" s="2">
        <v>0.22437676121</v>
      </c>
      <c r="I136" s="2">
        <v>0.19286645444</v>
      </c>
      <c r="J136" s="10">
        <v>3993.45759606</v>
      </c>
      <c r="K136" s="10">
        <f t="shared" si="5"/>
        <v>15973.830384062319</v>
      </c>
      <c r="L136" s="10">
        <v>2017</v>
      </c>
      <c r="M136" s="10"/>
    </row>
    <row r="137" spans="1:13" x14ac:dyDescent="0.2">
      <c r="A137" s="10" t="s">
        <v>16</v>
      </c>
      <c r="B137" s="10">
        <v>4</v>
      </c>
      <c r="C137" s="10">
        <v>16907</v>
      </c>
      <c r="D137" s="10">
        <v>67628</v>
      </c>
      <c r="E137" s="10">
        <v>-0.90999984740999995</v>
      </c>
      <c r="F137" s="10">
        <v>0.8700003624</v>
      </c>
      <c r="G137" s="10">
        <v>1.7800002098100001</v>
      </c>
      <c r="H137" s="2">
        <v>6.191725403E-2</v>
      </c>
      <c r="I137" s="2">
        <v>8.8230724400000002E-2</v>
      </c>
      <c r="J137" s="10">
        <v>1046.83501387</v>
      </c>
      <c r="K137" s="10">
        <f t="shared" si="5"/>
        <v>4187.3400555408398</v>
      </c>
      <c r="L137" s="10">
        <v>2017</v>
      </c>
      <c r="M137" s="10"/>
    </row>
    <row r="138" spans="1:13" x14ac:dyDescent="0.2">
      <c r="A138" s="10" t="s">
        <v>17</v>
      </c>
      <c r="B138" s="10">
        <v>5</v>
      </c>
      <c r="C138" s="10">
        <v>15643</v>
      </c>
      <c r="D138" s="10">
        <v>62572</v>
      </c>
      <c r="E138" s="10">
        <v>-1.0600004196199999</v>
      </c>
      <c r="F138" s="10">
        <v>0.89999961852999999</v>
      </c>
      <c r="G138" s="10">
        <v>1.96000003815</v>
      </c>
      <c r="H138" s="2">
        <v>4.18493905E-2</v>
      </c>
      <c r="I138" s="2">
        <v>6.8983912130000005E-2</v>
      </c>
      <c r="J138" s="10">
        <v>654.65001559300003</v>
      </c>
      <c r="K138" s="10">
        <f t="shared" si="5"/>
        <v>2618.6000623660002</v>
      </c>
      <c r="L138" s="10">
        <v>2017</v>
      </c>
      <c r="M138" s="10"/>
    </row>
    <row r="139" spans="1:13" x14ac:dyDescent="0.2">
      <c r="A139" s="10" t="s">
        <v>18</v>
      </c>
      <c r="B139" s="10">
        <v>6</v>
      </c>
      <c r="C139" s="10">
        <v>1086</v>
      </c>
      <c r="D139" s="10">
        <v>4344</v>
      </c>
      <c r="E139" s="10">
        <v>-0.83000087737999995</v>
      </c>
      <c r="F139" s="10">
        <v>0.90999984740999995</v>
      </c>
      <c r="G139" s="10">
        <v>1.74000072479</v>
      </c>
      <c r="H139" s="2">
        <v>-6.709944642E-2</v>
      </c>
      <c r="I139" s="2">
        <v>0.17373579852000001</v>
      </c>
      <c r="J139" s="10">
        <v>-72.869998812700004</v>
      </c>
      <c r="K139" s="10">
        <f t="shared" si="5"/>
        <v>-291.47999524848001</v>
      </c>
      <c r="L139" s="10">
        <v>2017</v>
      </c>
      <c r="M139" s="10"/>
    </row>
    <row r="140" spans="1:13" x14ac:dyDescent="0.2">
      <c r="A140" s="10" t="s">
        <v>19</v>
      </c>
      <c r="B140" s="10">
        <v>7</v>
      </c>
      <c r="C140" s="10">
        <v>5144</v>
      </c>
      <c r="D140" s="10">
        <v>20576</v>
      </c>
      <c r="E140" s="10">
        <v>-1.5099997520399999</v>
      </c>
      <c r="F140" s="10">
        <v>0.94000053405999995</v>
      </c>
      <c r="G140" s="10">
        <v>2.4500002860999999</v>
      </c>
      <c r="H140" s="2">
        <v>7.1135238400000002E-3</v>
      </c>
      <c r="I140" s="2">
        <v>0.15411581869999999</v>
      </c>
      <c r="J140" s="10">
        <v>36.591966628999998</v>
      </c>
      <c r="K140" s="10">
        <f t="shared" si="5"/>
        <v>146.36786653184001</v>
      </c>
      <c r="L140" s="10">
        <v>2017</v>
      </c>
      <c r="M140" s="10"/>
    </row>
    <row r="141" spans="1:13" x14ac:dyDescent="0.2">
      <c r="A141" s="10" t="s">
        <v>36</v>
      </c>
      <c r="B141" s="10">
        <v>8</v>
      </c>
      <c r="C141" s="10">
        <v>694</v>
      </c>
      <c r="D141" s="10">
        <v>2776</v>
      </c>
      <c r="E141" s="10">
        <v>-0.59999990462999997</v>
      </c>
      <c r="F141" s="10">
        <v>1.0199995040900001</v>
      </c>
      <c r="G141" s="10">
        <v>1.61999940872</v>
      </c>
      <c r="H141" s="2">
        <v>0.22381843475999999</v>
      </c>
      <c r="I141" s="2">
        <v>0.19301707956</v>
      </c>
      <c r="J141" s="10">
        <v>155.32999372500001</v>
      </c>
      <c r="K141" s="10">
        <f t="shared" si="5"/>
        <v>621.31997489375999</v>
      </c>
      <c r="L141" s="10">
        <v>2017</v>
      </c>
      <c r="M141" s="10"/>
    </row>
    <row r="142" spans="1:13" x14ac:dyDescent="0.2">
      <c r="A142" s="10" t="s">
        <v>20</v>
      </c>
      <c r="B142" s="10">
        <v>9</v>
      </c>
      <c r="C142" s="10">
        <v>1063</v>
      </c>
      <c r="D142" s="10">
        <v>4252</v>
      </c>
      <c r="E142" s="10">
        <v>-0.26999998092999999</v>
      </c>
      <c r="F142" s="10">
        <v>0.28999996184999999</v>
      </c>
      <c r="G142" s="10">
        <v>0.55999994277999998</v>
      </c>
      <c r="H142" s="2">
        <v>5.5352755349999998E-2</v>
      </c>
      <c r="I142" s="2">
        <v>6.6494264720000001E-2</v>
      </c>
      <c r="J142" s="10">
        <v>58.839978933300003</v>
      </c>
      <c r="K142" s="10">
        <f t="shared" si="5"/>
        <v>235.3599157482</v>
      </c>
      <c r="L142" s="10">
        <v>2017</v>
      </c>
      <c r="M142" s="10"/>
    </row>
    <row r="143" spans="1:13" x14ac:dyDescent="0.2">
      <c r="A143" s="10" t="s">
        <v>21</v>
      </c>
      <c r="B143" s="10">
        <v>10</v>
      </c>
      <c r="C143" s="10">
        <v>153</v>
      </c>
      <c r="D143" s="10">
        <v>612</v>
      </c>
      <c r="E143" s="10">
        <v>-0.25</v>
      </c>
      <c r="F143" s="10">
        <v>0.21999931335</v>
      </c>
      <c r="G143" s="10">
        <v>0.46999931335</v>
      </c>
      <c r="H143" s="2">
        <v>3.2483627590000001E-2</v>
      </c>
      <c r="I143" s="2">
        <v>7.1127955160000006E-2</v>
      </c>
      <c r="J143" s="10">
        <v>4.96999502182</v>
      </c>
      <c r="K143" s="10">
        <f t="shared" si="5"/>
        <v>19.87998008508</v>
      </c>
      <c r="L143" s="10">
        <v>2017</v>
      </c>
      <c r="M143" s="10"/>
    </row>
    <row r="144" spans="1:13" x14ac:dyDescent="0.2">
      <c r="A144" s="10" t="s">
        <v>22</v>
      </c>
      <c r="B144" s="10">
        <v>11</v>
      </c>
      <c r="C144" s="10">
        <v>4734</v>
      </c>
      <c r="D144" s="10">
        <v>18936</v>
      </c>
      <c r="E144" s="10">
        <v>-0.55625009537000003</v>
      </c>
      <c r="F144" s="10">
        <v>0.51000022887999996</v>
      </c>
      <c r="G144" s="10">
        <v>1.0662503242500001</v>
      </c>
      <c r="H144" s="2">
        <v>6.5697876569999994E-2</v>
      </c>
      <c r="I144" s="2">
        <v>5.028304167E-2</v>
      </c>
      <c r="J144" s="10">
        <v>311.01374769199998</v>
      </c>
      <c r="K144" s="10">
        <f t="shared" si="5"/>
        <v>1244.0549907295199</v>
      </c>
      <c r="L144" s="10">
        <v>2017</v>
      </c>
      <c r="M144" s="10"/>
    </row>
    <row r="145" spans="1:13" x14ac:dyDescent="0.2">
      <c r="A145" s="10" t="s">
        <v>23</v>
      </c>
      <c r="B145" s="10">
        <v>12</v>
      </c>
      <c r="C145" s="10">
        <v>2386</v>
      </c>
      <c r="D145" s="10">
        <v>9544</v>
      </c>
      <c r="E145" s="10">
        <v>-0.31000041962000002</v>
      </c>
      <c r="F145" s="10">
        <v>0.39999985695000001</v>
      </c>
      <c r="G145" s="10">
        <v>0.71000027656999998</v>
      </c>
      <c r="H145" s="2">
        <v>4.1240578129999997E-2</v>
      </c>
      <c r="I145" s="2">
        <v>4.2535572719999998E-2</v>
      </c>
      <c r="J145" s="10">
        <v>98.400019407299993</v>
      </c>
      <c r="K145" s="10">
        <f t="shared" si="5"/>
        <v>393.60007767271998</v>
      </c>
      <c r="L145" s="10">
        <v>2017</v>
      </c>
      <c r="M145" s="10"/>
    </row>
    <row r="146" spans="1:13" x14ac:dyDescent="0.2">
      <c r="A146" s="10" t="s">
        <v>24</v>
      </c>
      <c r="B146" s="10">
        <v>13</v>
      </c>
      <c r="C146" s="10">
        <v>9359</v>
      </c>
      <c r="D146" s="10">
        <v>37436</v>
      </c>
      <c r="E146" s="10">
        <v>-0.23999977112000001</v>
      </c>
      <c r="F146" s="10">
        <v>0.31999969482000001</v>
      </c>
      <c r="G146" s="10">
        <v>0.55999946594000005</v>
      </c>
      <c r="H146" s="2">
        <v>3.9028735119999998E-2</v>
      </c>
      <c r="I146" s="2">
        <v>3.5395095350000003E-2</v>
      </c>
      <c r="J146" s="10">
        <v>365.26993203199999</v>
      </c>
      <c r="K146" s="10">
        <f t="shared" si="5"/>
        <v>1461.0797279523199</v>
      </c>
      <c r="L146" s="10">
        <v>2017</v>
      </c>
      <c r="M146" s="10"/>
    </row>
    <row r="147" spans="1:13" x14ac:dyDescent="0.2">
      <c r="A147" s="10" t="s">
        <v>37</v>
      </c>
      <c r="B147" s="10">
        <v>14</v>
      </c>
      <c r="C147" s="10">
        <v>7485</v>
      </c>
      <c r="D147" s="10">
        <v>29940</v>
      </c>
      <c r="E147" s="10">
        <v>-0.5</v>
      </c>
      <c r="F147" s="10">
        <v>1.9199995994600001</v>
      </c>
      <c r="G147" s="10">
        <v>2.4199995994600001</v>
      </c>
      <c r="H147" s="2">
        <v>0.13816254092999999</v>
      </c>
      <c r="I147" s="2">
        <v>0.12498485715</v>
      </c>
      <c r="J147" s="10">
        <v>1034.14661884</v>
      </c>
      <c r="K147" s="10">
        <f t="shared" si="5"/>
        <v>4136.5864754442</v>
      </c>
      <c r="L147" s="10">
        <v>2017</v>
      </c>
      <c r="M147" s="10"/>
    </row>
    <row r="148" spans="1:13" x14ac:dyDescent="0.2">
      <c r="A148" s="10" t="s">
        <v>28</v>
      </c>
      <c r="B148" s="10">
        <v>15</v>
      </c>
      <c r="C148" s="10">
        <v>7175</v>
      </c>
      <c r="D148" s="10">
        <v>28700</v>
      </c>
      <c r="E148" s="10">
        <v>-0.26000022888000002</v>
      </c>
      <c r="F148" s="10">
        <v>0.88000011444000004</v>
      </c>
      <c r="G148" s="10">
        <v>1.1400003433200001</v>
      </c>
      <c r="H148" s="2">
        <v>4.6517074829999998E-2</v>
      </c>
      <c r="I148" s="2">
        <v>4.7180083070000003E-2</v>
      </c>
      <c r="J148" s="10">
        <v>333.76001191099999</v>
      </c>
      <c r="K148" s="10">
        <f t="shared" si="5"/>
        <v>1335.040047621</v>
      </c>
      <c r="L148" s="10">
        <v>2017</v>
      </c>
      <c r="M148" s="10"/>
    </row>
    <row r="149" spans="1:13" x14ac:dyDescent="0.2">
      <c r="A149" s="10" t="s">
        <v>29</v>
      </c>
      <c r="B149" s="10">
        <v>16</v>
      </c>
      <c r="C149" s="10">
        <v>19052</v>
      </c>
      <c r="D149" s="10">
        <v>76208</v>
      </c>
      <c r="E149" s="10">
        <v>-0.44000005722000002</v>
      </c>
      <c r="F149" s="10">
        <v>0.47000026702999997</v>
      </c>
      <c r="G149" s="10">
        <v>0.91000032424999999</v>
      </c>
      <c r="H149" s="2">
        <v>4.0700191429999998E-2</v>
      </c>
      <c r="I149" s="2">
        <v>3.6667459919999999E-2</v>
      </c>
      <c r="J149" s="10">
        <v>775.42004704500005</v>
      </c>
      <c r="K149" s="10">
        <f t="shared" si="5"/>
        <v>3101.6801884974398</v>
      </c>
      <c r="L149" s="10">
        <v>2017</v>
      </c>
      <c r="M149" s="10"/>
    </row>
    <row r="150" spans="1:13" x14ac:dyDescent="0.2">
      <c r="A150" s="10" t="s">
        <v>31</v>
      </c>
      <c r="B150" s="10">
        <v>17</v>
      </c>
      <c r="C150" s="10">
        <v>12665</v>
      </c>
      <c r="D150" s="10">
        <v>50660</v>
      </c>
      <c r="E150" s="10">
        <v>-0.44000053406</v>
      </c>
      <c r="F150" s="10">
        <v>0.61999988555999996</v>
      </c>
      <c r="G150" s="10">
        <v>1.0600004196199999</v>
      </c>
      <c r="H150" s="2">
        <v>3.5802609559999997E-2</v>
      </c>
      <c r="I150" s="2">
        <v>3.9845209100000001E-2</v>
      </c>
      <c r="J150" s="10">
        <v>453.44005012500003</v>
      </c>
      <c r="K150" s="10">
        <f t="shared" si="5"/>
        <v>1813.7602003095999</v>
      </c>
      <c r="L150" s="10">
        <v>2017</v>
      </c>
      <c r="M150" s="10"/>
    </row>
    <row r="151" spans="1:13" x14ac:dyDescent="0.2">
      <c r="A151" s="10" t="s">
        <v>40</v>
      </c>
      <c r="B151" s="10">
        <v>18</v>
      </c>
      <c r="C151" s="10">
        <v>21000</v>
      </c>
      <c r="D151" s="10">
        <v>84000</v>
      </c>
      <c r="E151" s="10">
        <v>-0.56999969482000001</v>
      </c>
      <c r="F151" s="10">
        <v>0.51000022887999996</v>
      </c>
      <c r="G151" s="10">
        <v>1.07999992371</v>
      </c>
      <c r="H151" s="2">
        <v>5.266523536E-2</v>
      </c>
      <c r="I151" s="2">
        <v>4.848746651E-2</v>
      </c>
      <c r="J151" s="10">
        <v>1105.9699425700001</v>
      </c>
      <c r="K151" s="10">
        <f t="shared" si="5"/>
        <v>4423.8797702399997</v>
      </c>
      <c r="L151" s="10">
        <v>2017</v>
      </c>
      <c r="M151" s="10"/>
    </row>
    <row r="152" spans="1:13" x14ac:dyDescent="0.2">
      <c r="A152" s="10" t="s">
        <v>33</v>
      </c>
      <c r="B152" s="10">
        <v>19</v>
      </c>
      <c r="C152" s="10">
        <v>239440</v>
      </c>
      <c r="D152" s="10">
        <v>957760</v>
      </c>
      <c r="E152" s="10">
        <v>-1.8600000143099999</v>
      </c>
      <c r="F152" s="10">
        <v>1.90000009537</v>
      </c>
      <c r="G152" s="10">
        <v>3.76000010967</v>
      </c>
      <c r="H152" s="2">
        <v>5.1348104550000002E-2</v>
      </c>
      <c r="I152" s="2">
        <v>9.0372343770000002E-2</v>
      </c>
      <c r="J152" s="10">
        <v>12294.790153899999</v>
      </c>
      <c r="K152" s="10">
        <f t="shared" si="5"/>
        <v>49179.160613808002</v>
      </c>
      <c r="L152" s="10">
        <v>2017</v>
      </c>
      <c r="M152" s="10"/>
    </row>
    <row r="153" spans="1:13" x14ac:dyDescent="0.2">
      <c r="A153" s="10" t="s">
        <v>35</v>
      </c>
      <c r="B153" s="10">
        <v>21</v>
      </c>
      <c r="C153" s="10">
        <v>18418</v>
      </c>
      <c r="D153" s="10">
        <v>73672</v>
      </c>
      <c r="E153" s="10">
        <v>-1.67000007629</v>
      </c>
      <c r="F153" s="10">
        <v>5.0733337402299998</v>
      </c>
      <c r="G153" s="10">
        <v>6.7433338165299999</v>
      </c>
      <c r="H153" s="2">
        <v>5.8738690140000001E-2</v>
      </c>
      <c r="I153" s="2">
        <v>0.29877805935000001</v>
      </c>
      <c r="J153" s="10">
        <v>1081.849195</v>
      </c>
      <c r="K153" s="10">
        <f t="shared" si="5"/>
        <v>4327.3967799940801</v>
      </c>
      <c r="L153" s="10">
        <v>2017</v>
      </c>
      <c r="M153" s="10"/>
    </row>
    <row r="154" spans="1:13" x14ac:dyDescent="0.2">
      <c r="A154" s="10" t="s">
        <v>13</v>
      </c>
      <c r="B154" s="10">
        <v>1</v>
      </c>
      <c r="C154" s="10">
        <v>1096</v>
      </c>
      <c r="D154" s="10">
        <v>4384</v>
      </c>
      <c r="E154" s="10">
        <v>-0.55699968338000005</v>
      </c>
      <c r="F154" s="10">
        <v>1.34800004959</v>
      </c>
      <c r="G154" s="10">
        <v>1.9049997329699999</v>
      </c>
      <c r="H154" s="2">
        <v>0.60459670055000003</v>
      </c>
      <c r="I154" s="2">
        <v>0.27901417527</v>
      </c>
      <c r="J154" s="10">
        <v>662.63798379900004</v>
      </c>
      <c r="K154" s="10">
        <f t="shared" si="5"/>
        <v>2650.5519352112001</v>
      </c>
      <c r="L154" s="10">
        <v>2018</v>
      </c>
      <c r="M154" s="10"/>
    </row>
    <row r="155" spans="1:13" x14ac:dyDescent="0.2">
      <c r="A155" s="10" t="s">
        <v>14</v>
      </c>
      <c r="B155" s="10">
        <v>2</v>
      </c>
      <c r="C155" s="10">
        <v>12229</v>
      </c>
      <c r="D155" s="10">
        <v>48916</v>
      </c>
      <c r="E155" s="10">
        <v>-0.56099987029999998</v>
      </c>
      <c r="F155" s="10">
        <v>1.4224996566799999</v>
      </c>
      <c r="G155" s="10">
        <v>1.98349952698</v>
      </c>
      <c r="H155" s="2">
        <v>0.44611316581999999</v>
      </c>
      <c r="I155" s="2">
        <v>0.23348962918999999</v>
      </c>
      <c r="J155" s="10">
        <v>5455.5179047600004</v>
      </c>
      <c r="K155" s="10">
        <f t="shared" si="5"/>
        <v>21822.071619251121</v>
      </c>
      <c r="L155" s="10">
        <v>2018</v>
      </c>
      <c r="M155" s="10"/>
    </row>
    <row r="156" spans="1:13" x14ac:dyDescent="0.2">
      <c r="A156" s="10" t="s">
        <v>15</v>
      </c>
      <c r="B156" s="10">
        <v>3</v>
      </c>
      <c r="C156" s="10">
        <v>20877</v>
      </c>
      <c r="D156" s="10">
        <v>83508</v>
      </c>
      <c r="E156" s="10">
        <v>-0.81599950789999998</v>
      </c>
      <c r="F156" s="10">
        <v>1.1920003890999999</v>
      </c>
      <c r="G156" s="10">
        <v>2.0079998969999999</v>
      </c>
      <c r="H156" s="2">
        <v>0.13116748831</v>
      </c>
      <c r="I156" s="2">
        <v>0.16424113881999999</v>
      </c>
      <c r="J156" s="10">
        <v>2738.3836534000002</v>
      </c>
      <c r="K156" s="10">
        <f t="shared" si="5"/>
        <v>10953.53461379148</v>
      </c>
      <c r="L156" s="10">
        <v>2018</v>
      </c>
      <c r="M156" s="10"/>
    </row>
    <row r="157" spans="1:13" x14ac:dyDescent="0.2">
      <c r="A157" s="10" t="s">
        <v>16</v>
      </c>
      <c r="B157" s="10">
        <v>4</v>
      </c>
      <c r="C157" s="10">
        <v>26057</v>
      </c>
      <c r="D157" s="10">
        <v>104228</v>
      </c>
      <c r="E157" s="10">
        <v>-1.5</v>
      </c>
      <c r="F157" s="10">
        <v>0.99900054932000004</v>
      </c>
      <c r="G157" s="10">
        <v>2.4990005493199998</v>
      </c>
      <c r="H157" s="2">
        <v>1.9017262409999999E-2</v>
      </c>
      <c r="I157" s="2">
        <v>8.2421286369999999E-2</v>
      </c>
      <c r="J157" s="10">
        <v>495.53280663499999</v>
      </c>
      <c r="K157" s="10">
        <f t="shared" si="5"/>
        <v>1982.13122646948</v>
      </c>
      <c r="L157" s="10">
        <v>2018</v>
      </c>
      <c r="M157" s="10"/>
    </row>
    <row r="158" spans="1:13" x14ac:dyDescent="0.2">
      <c r="A158" s="10" t="s">
        <v>17</v>
      </c>
      <c r="B158" s="10">
        <v>5</v>
      </c>
      <c r="C158" s="10">
        <v>17593</v>
      </c>
      <c r="D158" s="10">
        <v>70372</v>
      </c>
      <c r="E158" s="10">
        <v>-0.52999973297000003</v>
      </c>
      <c r="F158" s="10">
        <v>0.52299880981000002</v>
      </c>
      <c r="G158" s="10">
        <v>1.0529985427899999</v>
      </c>
      <c r="H158" s="2">
        <v>-2.3816404530000002E-2</v>
      </c>
      <c r="I158" s="2">
        <v>5.1662308949999999E-2</v>
      </c>
      <c r="J158" s="10">
        <v>-419.00200486199998</v>
      </c>
      <c r="K158" s="10">
        <f t="shared" si="5"/>
        <v>-1676.0080195851601</v>
      </c>
      <c r="L158" s="10">
        <v>2018</v>
      </c>
      <c r="M158" s="10"/>
    </row>
    <row r="159" spans="1:13" x14ac:dyDescent="0.2">
      <c r="A159" s="10" t="s">
        <v>18</v>
      </c>
      <c r="B159" s="10">
        <v>6</v>
      </c>
      <c r="C159" s="10">
        <v>869</v>
      </c>
      <c r="D159" s="10">
        <v>3476</v>
      </c>
      <c r="E159" s="10">
        <v>-1.3189992904700001</v>
      </c>
      <c r="F159" s="10">
        <v>0.92599964142000002</v>
      </c>
      <c r="G159" s="10">
        <v>2.2449989318800001</v>
      </c>
      <c r="H159" s="2">
        <v>-0.17881471378</v>
      </c>
      <c r="I159" s="2">
        <v>0.246584725</v>
      </c>
      <c r="J159" s="10">
        <v>-155.38998627699999</v>
      </c>
      <c r="K159" s="10">
        <f t="shared" si="5"/>
        <v>-621.55994509927996</v>
      </c>
      <c r="L159" s="10">
        <v>2018</v>
      </c>
      <c r="M159" s="10"/>
    </row>
    <row r="160" spans="1:13" x14ac:dyDescent="0.2">
      <c r="A160" s="10" t="s">
        <v>19</v>
      </c>
      <c r="B160" s="10">
        <v>7</v>
      </c>
      <c r="C160" s="10">
        <v>4419</v>
      </c>
      <c r="D160" s="10">
        <v>17676</v>
      </c>
      <c r="E160" s="10">
        <v>-1.46199989319</v>
      </c>
      <c r="F160" s="10">
        <v>1.6809997558600001</v>
      </c>
      <c r="G160" s="10">
        <v>3.1429996490500001</v>
      </c>
      <c r="H160" s="2">
        <v>0.15048698462999999</v>
      </c>
      <c r="I160" s="2">
        <v>0.43020578446000002</v>
      </c>
      <c r="J160" s="10">
        <v>665.00198507300001</v>
      </c>
      <c r="K160" s="10">
        <f t="shared" si="5"/>
        <v>2660.0079403198797</v>
      </c>
      <c r="L160" s="10">
        <v>2018</v>
      </c>
      <c r="M160" s="10"/>
    </row>
    <row r="161" spans="1:13" x14ac:dyDescent="0.2">
      <c r="A161" s="10" t="s">
        <v>36</v>
      </c>
      <c r="B161" s="10">
        <v>8</v>
      </c>
      <c r="C161" s="10">
        <v>572</v>
      </c>
      <c r="D161" s="10">
        <v>2288</v>
      </c>
      <c r="E161" s="10">
        <v>-0.22000026703</v>
      </c>
      <c r="F161" s="10">
        <v>1.1820001602200001</v>
      </c>
      <c r="G161" s="10">
        <v>1.40200042725</v>
      </c>
      <c r="H161" s="2">
        <v>0.34995280028999998</v>
      </c>
      <c r="I161" s="2">
        <v>0.20045686759</v>
      </c>
      <c r="J161" s="10">
        <v>200.173001766</v>
      </c>
      <c r="K161" s="10">
        <f t="shared" si="5"/>
        <v>800.6920070635199</v>
      </c>
      <c r="L161" s="10">
        <v>2018</v>
      </c>
      <c r="M161" s="10"/>
    </row>
    <row r="162" spans="1:13" x14ac:dyDescent="0.2">
      <c r="A162" s="10" t="s">
        <v>20</v>
      </c>
      <c r="B162" s="10">
        <v>9</v>
      </c>
      <c r="C162" s="10">
        <v>389</v>
      </c>
      <c r="D162" s="10">
        <v>1556</v>
      </c>
      <c r="E162" s="10">
        <v>-0.40299987792999997</v>
      </c>
      <c r="F162" s="10">
        <v>0.13700008391999999</v>
      </c>
      <c r="G162" s="10">
        <v>0.53999996184999999</v>
      </c>
      <c r="H162" s="2">
        <v>-1.2205692670000001E-2</v>
      </c>
      <c r="I162" s="2">
        <v>5.5656893839999999E-2</v>
      </c>
      <c r="J162" s="10">
        <v>-4.7480144500700003</v>
      </c>
      <c r="K162" s="10">
        <f t="shared" si="5"/>
        <v>-18.992057794520001</v>
      </c>
      <c r="L162" s="10">
        <v>2018</v>
      </c>
      <c r="M162" s="10"/>
    </row>
    <row r="163" spans="1:13" x14ac:dyDescent="0.2">
      <c r="A163" s="10" t="s">
        <v>21</v>
      </c>
      <c r="B163" s="10">
        <v>10</v>
      </c>
      <c r="C163" s="10">
        <v>36</v>
      </c>
      <c r="D163" s="10">
        <v>144</v>
      </c>
      <c r="E163" s="10">
        <v>-6.900024414E-2</v>
      </c>
      <c r="F163" s="10">
        <v>8.0999374390000003E-2</v>
      </c>
      <c r="G163" s="10">
        <v>0.14999961852999999</v>
      </c>
      <c r="H163" s="2">
        <v>-7.2779258100000004E-3</v>
      </c>
      <c r="I163" s="2">
        <v>3.9457850949999998E-2</v>
      </c>
      <c r="J163" s="10">
        <v>-0.26200532913000002</v>
      </c>
      <c r="K163" s="10">
        <f t="shared" si="5"/>
        <v>-1.0480213166400001</v>
      </c>
      <c r="L163" s="10">
        <v>2018</v>
      </c>
      <c r="M163" s="10"/>
    </row>
    <row r="164" spans="1:13" x14ac:dyDescent="0.2">
      <c r="A164" s="10" t="s">
        <v>22</v>
      </c>
      <c r="B164" s="10">
        <v>11</v>
      </c>
      <c r="C164" s="10">
        <v>1581</v>
      </c>
      <c r="D164" s="10">
        <v>6324</v>
      </c>
      <c r="E164" s="10">
        <v>-0.38399982451999998</v>
      </c>
      <c r="F164" s="10">
        <v>0.3170003891</v>
      </c>
      <c r="G164" s="10">
        <v>0.70100021361999998</v>
      </c>
      <c r="H164" s="2">
        <v>2.9607742099999998E-3</v>
      </c>
      <c r="I164" s="2">
        <v>5.6532210409999999E-2</v>
      </c>
      <c r="J164" s="10">
        <v>4.6809840202300004</v>
      </c>
      <c r="K164" s="10">
        <f t="shared" si="5"/>
        <v>18.72393610404</v>
      </c>
      <c r="L164" s="10">
        <v>2018</v>
      </c>
      <c r="M164" s="10"/>
    </row>
    <row r="165" spans="1:13" x14ac:dyDescent="0.2">
      <c r="A165" s="10" t="s">
        <v>23</v>
      </c>
      <c r="B165" s="10">
        <v>12</v>
      </c>
      <c r="C165" s="10">
        <v>792</v>
      </c>
      <c r="D165" s="10">
        <v>3168</v>
      </c>
      <c r="E165" s="10">
        <v>-0.40399932860999999</v>
      </c>
      <c r="F165" s="10">
        <v>0.24499988555999999</v>
      </c>
      <c r="G165" s="10">
        <v>0.64899921416999995</v>
      </c>
      <c r="H165" s="2">
        <v>-1.7986136860000002E-2</v>
      </c>
      <c r="I165" s="2">
        <v>5.4947479530000003E-2</v>
      </c>
      <c r="J165" s="10">
        <v>-14.2450203896</v>
      </c>
      <c r="K165" s="10">
        <f t="shared" si="5"/>
        <v>-56.980081572480003</v>
      </c>
      <c r="L165" s="10">
        <v>2018</v>
      </c>
      <c r="M165" s="10"/>
    </row>
    <row r="166" spans="1:13" x14ac:dyDescent="0.2">
      <c r="A166" s="10" t="s">
        <v>24</v>
      </c>
      <c r="B166" s="10">
        <v>13</v>
      </c>
      <c r="C166" s="10">
        <v>5616</v>
      </c>
      <c r="D166" s="10">
        <v>22464</v>
      </c>
      <c r="E166" s="10">
        <v>-0.56999969482000001</v>
      </c>
      <c r="F166" s="10">
        <v>0.20599937438999999</v>
      </c>
      <c r="G166" s="10">
        <v>0.77599906920999995</v>
      </c>
      <c r="H166" s="2">
        <v>-2.730660654E-2</v>
      </c>
      <c r="I166" s="2">
        <v>4.6880485020000001E-2</v>
      </c>
      <c r="J166" s="10">
        <v>-153.35390233999999</v>
      </c>
      <c r="K166" s="10">
        <f t="shared" si="5"/>
        <v>-613.41560931456002</v>
      </c>
      <c r="L166" s="10">
        <v>2018</v>
      </c>
      <c r="M166" s="10"/>
    </row>
    <row r="167" spans="1:13" x14ac:dyDescent="0.2">
      <c r="A167" s="10" t="s">
        <v>37</v>
      </c>
      <c r="B167" s="10">
        <v>14</v>
      </c>
      <c r="C167" s="10">
        <v>6689</v>
      </c>
      <c r="D167" s="10">
        <v>26756</v>
      </c>
      <c r="E167" s="10">
        <v>-0.40299987792999997</v>
      </c>
      <c r="F167" s="10">
        <v>0.33600044251</v>
      </c>
      <c r="G167" s="10">
        <v>0.73900032043999997</v>
      </c>
      <c r="H167" s="2">
        <v>1.5641363450000001E-2</v>
      </c>
      <c r="I167" s="2">
        <v>6.2172744510000003E-2</v>
      </c>
      <c r="J167" s="10">
        <v>104.625080109</v>
      </c>
      <c r="K167" s="10">
        <f t="shared" si="5"/>
        <v>418.50032046820002</v>
      </c>
      <c r="L167" s="10">
        <v>2018</v>
      </c>
      <c r="M167" s="10"/>
    </row>
    <row r="168" spans="1:13" x14ac:dyDescent="0.2">
      <c r="A168" s="10" t="s">
        <v>28</v>
      </c>
      <c r="B168" s="10">
        <v>15</v>
      </c>
      <c r="C168" s="10">
        <v>8130</v>
      </c>
      <c r="D168" s="10">
        <v>32520</v>
      </c>
      <c r="E168" s="10">
        <v>-0.41600036621000003</v>
      </c>
      <c r="F168" s="10">
        <v>0.28800010680999999</v>
      </c>
      <c r="G168" s="10">
        <v>0.70400047302000002</v>
      </c>
      <c r="H168" s="2">
        <v>-1.4990356579999999E-2</v>
      </c>
      <c r="I168" s="2">
        <v>4.3311509820000003E-2</v>
      </c>
      <c r="J168" s="10">
        <v>-121.871598959</v>
      </c>
      <c r="K168" s="10">
        <f t="shared" si="5"/>
        <v>-487.48639598159997</v>
      </c>
      <c r="L168" s="10">
        <v>2018</v>
      </c>
      <c r="M168" s="10"/>
    </row>
    <row r="169" spans="1:13" x14ac:dyDescent="0.2">
      <c r="A169" s="10" t="s">
        <v>29</v>
      </c>
      <c r="B169" s="10">
        <v>16</v>
      </c>
      <c r="C169" s="10">
        <v>15054</v>
      </c>
      <c r="D169" s="10">
        <v>60216</v>
      </c>
      <c r="E169" s="10">
        <v>-0.62599945067999996</v>
      </c>
      <c r="F169" s="10">
        <v>0.26500034332</v>
      </c>
      <c r="G169" s="10">
        <v>0.89099979400999996</v>
      </c>
      <c r="H169" s="2">
        <v>-1.2976844160000001E-2</v>
      </c>
      <c r="I169" s="2">
        <v>6.3815301049999995E-2</v>
      </c>
      <c r="J169" s="10">
        <v>-195.353411913</v>
      </c>
      <c r="K169" s="10">
        <f t="shared" si="5"/>
        <v>-781.41364793856008</v>
      </c>
      <c r="L169" s="10">
        <v>2018</v>
      </c>
      <c r="M169" s="10"/>
    </row>
    <row r="170" spans="1:13" x14ac:dyDescent="0.2">
      <c r="A170" s="10" t="s">
        <v>31</v>
      </c>
      <c r="B170" s="10">
        <v>17</v>
      </c>
      <c r="C170" s="10">
        <v>6992</v>
      </c>
      <c r="D170" s="10">
        <v>27968</v>
      </c>
      <c r="E170" s="10">
        <v>-0.50999927520999999</v>
      </c>
      <c r="F170" s="10">
        <v>0.18700027465999999</v>
      </c>
      <c r="G170" s="10">
        <v>0.69699954987000001</v>
      </c>
      <c r="H170" s="2">
        <v>-2.499374931E-2</v>
      </c>
      <c r="I170" s="2">
        <v>4.9418551960000001E-2</v>
      </c>
      <c r="J170" s="10">
        <v>-174.756295204</v>
      </c>
      <c r="K170" s="10">
        <f t="shared" si="5"/>
        <v>-699.02518070207998</v>
      </c>
      <c r="L170" s="10">
        <v>2018</v>
      </c>
      <c r="M170" s="10"/>
    </row>
    <row r="171" spans="1:13" x14ac:dyDescent="0.2">
      <c r="A171" s="10" t="s">
        <v>40</v>
      </c>
      <c r="B171" s="10">
        <v>18</v>
      </c>
      <c r="C171" s="10">
        <v>11766</v>
      </c>
      <c r="D171" s="10">
        <v>47064</v>
      </c>
      <c r="E171" s="10">
        <v>-0.47899913787999998</v>
      </c>
      <c r="F171" s="10">
        <v>0.26300048828</v>
      </c>
      <c r="G171" s="10">
        <v>0.74199962616000004</v>
      </c>
      <c r="H171" s="2">
        <v>3.1582546899999999E-3</v>
      </c>
      <c r="I171" s="2">
        <v>4.3755646820000001E-2</v>
      </c>
      <c r="J171" s="10">
        <v>37.160024642899998</v>
      </c>
      <c r="K171" s="10">
        <f t="shared" si="5"/>
        <v>148.64009873015999</v>
      </c>
      <c r="L171" s="10">
        <v>2018</v>
      </c>
      <c r="M171" s="10"/>
    </row>
    <row r="172" spans="1:13" x14ac:dyDescent="0.2">
      <c r="A172" s="10" t="s">
        <v>33</v>
      </c>
      <c r="B172" s="10">
        <v>19</v>
      </c>
      <c r="C172" s="10">
        <v>237104</v>
      </c>
      <c r="D172" s="10">
        <v>948416</v>
      </c>
      <c r="E172" s="10">
        <v>-3.3229994773899998</v>
      </c>
      <c r="F172" s="10">
        <v>1.91400051117</v>
      </c>
      <c r="G172" s="10">
        <v>5.23699998856</v>
      </c>
      <c r="H172" s="2">
        <v>-7.1146694969999993E-2</v>
      </c>
      <c r="I172" s="2">
        <v>0.11442699403000001</v>
      </c>
      <c r="J172" s="10">
        <v>-16869.1659631</v>
      </c>
      <c r="K172" s="10">
        <f t="shared" si="5"/>
        <v>-67476.66385666751</v>
      </c>
      <c r="L172" s="10">
        <v>2018</v>
      </c>
      <c r="M172" s="10"/>
    </row>
    <row r="173" spans="1:13" x14ac:dyDescent="0.2">
      <c r="A173" s="10" t="s">
        <v>41</v>
      </c>
      <c r="B173" s="10">
        <v>20</v>
      </c>
      <c r="C173" s="10">
        <v>22</v>
      </c>
      <c r="D173" s="10">
        <v>88</v>
      </c>
      <c r="E173" s="10">
        <v>-0.32500004768000001</v>
      </c>
      <c r="F173" s="10">
        <v>8.8999986650000001E-2</v>
      </c>
      <c r="G173" s="10">
        <v>0.41400003432999999</v>
      </c>
      <c r="H173" s="2">
        <v>-8.1681804220000001E-2</v>
      </c>
      <c r="I173" s="2">
        <v>0.11340773622</v>
      </c>
      <c r="J173" s="10">
        <v>-1.7969996929200001</v>
      </c>
      <c r="K173" s="10">
        <f t="shared" si="5"/>
        <v>-7.1879987713600002</v>
      </c>
      <c r="L173" s="10">
        <v>2018</v>
      </c>
      <c r="M173" s="10"/>
    </row>
    <row r="174" spans="1:13" x14ac:dyDescent="0.2">
      <c r="A174" s="10" t="s">
        <v>35</v>
      </c>
      <c r="B174" s="10">
        <v>22</v>
      </c>
      <c r="C174" s="10">
        <v>17781</v>
      </c>
      <c r="D174" s="10">
        <v>71124</v>
      </c>
      <c r="E174" s="10">
        <v>-5.3569998741099996</v>
      </c>
      <c r="F174" s="10">
        <v>3.3809990882899998</v>
      </c>
      <c r="G174" s="10">
        <v>8.7379989624000007</v>
      </c>
      <c r="H174" s="2">
        <v>-5.5524257860000002E-2</v>
      </c>
      <c r="I174" s="2">
        <v>0.40525219380999999</v>
      </c>
      <c r="J174" s="10">
        <v>-987.27682900399998</v>
      </c>
      <c r="K174" s="10">
        <f t="shared" si="5"/>
        <v>-3949.10731603464</v>
      </c>
      <c r="L174" s="10">
        <v>2018</v>
      </c>
      <c r="M174" s="10"/>
    </row>
    <row r="175" spans="1:13" x14ac:dyDescent="0.2">
      <c r="A175" s="10" t="s">
        <v>13</v>
      </c>
      <c r="B175" s="10">
        <v>1</v>
      </c>
      <c r="C175" s="10">
        <v>1354</v>
      </c>
      <c r="D175" s="10">
        <v>5416</v>
      </c>
      <c r="E175" s="10">
        <v>-1.5910997390699999</v>
      </c>
      <c r="F175" s="10">
        <v>1.4244003295900001</v>
      </c>
      <c r="G175" s="10">
        <v>3.0155000686600002</v>
      </c>
      <c r="H175" s="2">
        <v>0.38665681434999999</v>
      </c>
      <c r="I175" s="2">
        <v>0.28021334204999998</v>
      </c>
      <c r="J175" s="10">
        <v>523.53332662599996</v>
      </c>
      <c r="K175" s="10">
        <f t="shared" si="5"/>
        <v>2094.1333065196</v>
      </c>
      <c r="L175" s="10">
        <v>2019</v>
      </c>
      <c r="M175" s="10"/>
    </row>
    <row r="176" spans="1:13" x14ac:dyDescent="0.2">
      <c r="A176" s="10" t="s">
        <v>14</v>
      </c>
      <c r="B176" s="10">
        <v>2</v>
      </c>
      <c r="C176" s="10">
        <v>5810</v>
      </c>
      <c r="D176" s="10">
        <v>23240</v>
      </c>
      <c r="E176" s="10">
        <v>-0.53919887543</v>
      </c>
      <c r="F176" s="10">
        <v>1.2393999099699999</v>
      </c>
      <c r="G176" s="10">
        <v>1.7785987854</v>
      </c>
      <c r="H176" s="2">
        <v>0.34699536222999999</v>
      </c>
      <c r="I176" s="2">
        <v>0.16594120102000001</v>
      </c>
      <c r="J176" s="10">
        <v>2016.04305458</v>
      </c>
      <c r="K176" s="10">
        <f t="shared" si="5"/>
        <v>8064.1722182251997</v>
      </c>
      <c r="L176" s="10">
        <v>2019</v>
      </c>
      <c r="M176" s="10"/>
    </row>
    <row r="177" spans="1:13" x14ac:dyDescent="0.2">
      <c r="A177" s="10" t="s">
        <v>15</v>
      </c>
      <c r="B177" s="10">
        <v>3</v>
      </c>
      <c r="C177" s="10">
        <v>15936</v>
      </c>
      <c r="D177" s="10">
        <v>63744</v>
      </c>
      <c r="E177" s="10">
        <v>-1.5200004577599999</v>
      </c>
      <c r="F177" s="10">
        <v>1.1923999786399999</v>
      </c>
      <c r="G177" s="10">
        <v>2.7124004363999998</v>
      </c>
      <c r="H177" s="2">
        <v>0.15369818126000001</v>
      </c>
      <c r="I177" s="2">
        <v>0.16048339728</v>
      </c>
      <c r="J177" s="10">
        <v>2449.3342165899999</v>
      </c>
      <c r="K177" s="10">
        <f t="shared" si="5"/>
        <v>9797.3368662374414</v>
      </c>
      <c r="L177" s="10">
        <v>2019</v>
      </c>
      <c r="M177" s="10"/>
    </row>
    <row r="178" spans="1:13" x14ac:dyDescent="0.2">
      <c r="A178" s="10" t="s">
        <v>16</v>
      </c>
      <c r="B178" s="10">
        <v>4</v>
      </c>
      <c r="C178" s="10">
        <v>27548</v>
      </c>
      <c r="D178" s="10">
        <v>110192</v>
      </c>
      <c r="E178" s="10">
        <v>-2.20789909363</v>
      </c>
      <c r="F178" s="10">
        <v>0.83599948882999997</v>
      </c>
      <c r="G178" s="10">
        <v>3.0438985824599998</v>
      </c>
      <c r="H178" s="2">
        <v>6.0258159649999997E-2</v>
      </c>
      <c r="I178" s="2">
        <v>8.9601450030000002E-2</v>
      </c>
      <c r="J178" s="10">
        <v>1659.9917819499999</v>
      </c>
      <c r="K178" s="10">
        <f t="shared" si="5"/>
        <v>6639.9671281527999</v>
      </c>
      <c r="L178" s="10">
        <v>2019</v>
      </c>
      <c r="M178" s="10"/>
    </row>
    <row r="179" spans="1:13" x14ac:dyDescent="0.2">
      <c r="A179" s="10" t="s">
        <v>17</v>
      </c>
      <c r="B179" s="10">
        <v>5</v>
      </c>
      <c r="C179" s="10">
        <v>16529</v>
      </c>
      <c r="D179" s="10">
        <v>66116</v>
      </c>
      <c r="E179" s="10">
        <v>-0.51809978484999997</v>
      </c>
      <c r="F179" s="10">
        <v>0.53610038757</v>
      </c>
      <c r="G179" s="10">
        <v>1.0542001724200001</v>
      </c>
      <c r="H179" s="2">
        <v>3.4355928950000003E-2</v>
      </c>
      <c r="I179" s="2">
        <v>5.1106215869999999E-2</v>
      </c>
      <c r="J179" s="10">
        <v>567.86914968500002</v>
      </c>
      <c r="K179" s="10">
        <f t="shared" si="5"/>
        <v>2271.4765984582</v>
      </c>
      <c r="L179" s="10">
        <v>2019</v>
      </c>
      <c r="M179" s="10"/>
    </row>
    <row r="180" spans="1:13" x14ac:dyDescent="0.2">
      <c r="A180" s="10" t="s">
        <v>18</v>
      </c>
      <c r="B180" s="10">
        <v>6</v>
      </c>
      <c r="C180" s="10">
        <v>1080</v>
      </c>
      <c r="D180" s="10">
        <v>4320</v>
      </c>
      <c r="E180" s="10">
        <v>-1.0159997940100001</v>
      </c>
      <c r="F180" s="10">
        <v>0.41530036926000002</v>
      </c>
      <c r="G180" s="10">
        <v>1.43130016327</v>
      </c>
      <c r="H180" s="2">
        <v>-6.9699593939999999E-2</v>
      </c>
      <c r="I180" s="2">
        <v>0.16878446277</v>
      </c>
      <c r="J180" s="10">
        <v>-75.275561451900003</v>
      </c>
      <c r="K180" s="10">
        <f t="shared" si="5"/>
        <v>-301.10224582080002</v>
      </c>
      <c r="L180" s="10">
        <v>2019</v>
      </c>
      <c r="M180" s="10"/>
    </row>
    <row r="181" spans="1:13" x14ac:dyDescent="0.2">
      <c r="A181" s="10" t="s">
        <v>19</v>
      </c>
      <c r="B181" s="10">
        <v>7</v>
      </c>
      <c r="C181" s="10">
        <v>5446</v>
      </c>
      <c r="D181" s="10">
        <v>21784</v>
      </c>
      <c r="E181" s="10">
        <v>-2.7585000991799999</v>
      </c>
      <c r="F181" s="10">
        <v>1.13399982452</v>
      </c>
      <c r="G181" s="10">
        <v>3.89249992371</v>
      </c>
      <c r="H181" s="2">
        <v>1.8310827849999999E-2</v>
      </c>
      <c r="I181" s="2">
        <v>0.34447593292000001</v>
      </c>
      <c r="J181" s="10">
        <v>99.720768451699996</v>
      </c>
      <c r="K181" s="10">
        <f t="shared" si="5"/>
        <v>398.88307388440001</v>
      </c>
      <c r="L181" s="10">
        <v>2019</v>
      </c>
      <c r="M181" s="10"/>
    </row>
    <row r="182" spans="1:13" x14ac:dyDescent="0.2">
      <c r="A182" s="10" t="s">
        <v>36</v>
      </c>
      <c r="B182" s="10">
        <v>8</v>
      </c>
      <c r="C182" s="10">
        <v>377</v>
      </c>
      <c r="D182" s="10">
        <v>1508</v>
      </c>
      <c r="E182" s="10">
        <v>-0.70339965820000006</v>
      </c>
      <c r="F182" s="10">
        <v>1.0139999389600001</v>
      </c>
      <c r="G182" s="10">
        <v>1.71739959717</v>
      </c>
      <c r="H182" s="2">
        <v>0.21895427349999999</v>
      </c>
      <c r="I182" s="2">
        <v>0.20972208846000001</v>
      </c>
      <c r="J182" s="10">
        <v>82.545761108400001</v>
      </c>
      <c r="K182" s="10">
        <f t="shared" si="5"/>
        <v>330.18304443799997</v>
      </c>
      <c r="L182" s="10">
        <v>2019</v>
      </c>
      <c r="M182" s="10"/>
    </row>
    <row r="183" spans="1:13" x14ac:dyDescent="0.2">
      <c r="A183" s="10" t="s">
        <v>20</v>
      </c>
      <c r="B183" s="10">
        <v>9</v>
      </c>
      <c r="C183" s="10">
        <v>620</v>
      </c>
      <c r="D183" s="10">
        <v>2480</v>
      </c>
      <c r="E183" s="10">
        <v>-0.18569946289</v>
      </c>
      <c r="F183" s="10">
        <v>0.40839958190999998</v>
      </c>
      <c r="G183" s="10">
        <v>0.59409904479999998</v>
      </c>
      <c r="H183" s="2">
        <v>4.8564795499999999E-3</v>
      </c>
      <c r="I183" s="2">
        <v>4.0614408169999998E-2</v>
      </c>
      <c r="J183" s="10">
        <v>3.0110173225399999</v>
      </c>
      <c r="K183" s="10">
        <f t="shared" si="5"/>
        <v>12.044069283999999</v>
      </c>
      <c r="L183" s="10">
        <v>2019</v>
      </c>
      <c r="M183" s="10"/>
    </row>
    <row r="184" spans="1:13" x14ac:dyDescent="0.2">
      <c r="A184" s="10" t="s">
        <v>21</v>
      </c>
      <c r="B184" s="10">
        <v>10</v>
      </c>
      <c r="C184" s="10">
        <v>36</v>
      </c>
      <c r="D184" s="10">
        <v>144</v>
      </c>
      <c r="E184" s="10">
        <v>-6.5900325780000005E-2</v>
      </c>
      <c r="F184" s="10">
        <v>9.2101097110000002E-2</v>
      </c>
      <c r="G184" s="10">
        <v>0.15800142287999999</v>
      </c>
      <c r="H184" s="2">
        <v>2.0741886559999999E-2</v>
      </c>
      <c r="I184" s="2">
        <v>3.0288451889999998E-2</v>
      </c>
      <c r="J184" s="10">
        <v>0.74670791625999999</v>
      </c>
      <c r="K184" s="10">
        <f t="shared" si="5"/>
        <v>2.9868316646399999</v>
      </c>
      <c r="L184" s="10">
        <v>2019</v>
      </c>
      <c r="M184" s="10"/>
    </row>
    <row r="185" spans="1:13" x14ac:dyDescent="0.2">
      <c r="A185" s="10" t="s">
        <v>22</v>
      </c>
      <c r="B185" s="10">
        <v>11</v>
      </c>
      <c r="C185" s="10">
        <v>1491</v>
      </c>
      <c r="D185" s="10">
        <v>5964</v>
      </c>
      <c r="E185" s="10">
        <v>-1.0500001907300001</v>
      </c>
      <c r="F185" s="10">
        <v>4.4720001220699999</v>
      </c>
      <c r="G185" s="10">
        <v>5.5220003128100004</v>
      </c>
      <c r="H185" s="2">
        <v>1.4355748900600001</v>
      </c>
      <c r="I185" s="2">
        <v>1.2159603919799999</v>
      </c>
      <c r="J185" s="10">
        <v>2140.44216108</v>
      </c>
      <c r="K185" s="10">
        <f t="shared" si="5"/>
        <v>8561.7686443178409</v>
      </c>
      <c r="L185" s="10">
        <v>2019</v>
      </c>
      <c r="M185" s="10"/>
    </row>
    <row r="186" spans="1:13" x14ac:dyDescent="0.2">
      <c r="A186" s="10" t="s">
        <v>23</v>
      </c>
      <c r="B186" s="10">
        <v>12</v>
      </c>
      <c r="C186" s="10">
        <v>508</v>
      </c>
      <c r="D186" s="10">
        <v>2032</v>
      </c>
      <c r="E186" s="10">
        <v>-0.1248998642</v>
      </c>
      <c r="F186" s="10">
        <v>0.38579940796000001</v>
      </c>
      <c r="G186" s="10">
        <v>0.51069927216</v>
      </c>
      <c r="H186" s="2">
        <v>1.9819834099999999E-2</v>
      </c>
      <c r="I186" s="2">
        <v>4.1358351369999997E-2</v>
      </c>
      <c r="J186" s="10">
        <v>10.068475723300001</v>
      </c>
      <c r="K186" s="10">
        <f t="shared" si="5"/>
        <v>40.273902891199995</v>
      </c>
      <c r="L186" s="10">
        <v>2019</v>
      </c>
      <c r="M186" s="10"/>
    </row>
    <row r="187" spans="1:13" x14ac:dyDescent="0.2">
      <c r="A187" s="10" t="s">
        <v>24</v>
      </c>
      <c r="B187" s="10">
        <v>13</v>
      </c>
      <c r="C187" s="10">
        <v>11097</v>
      </c>
      <c r="D187" s="10">
        <v>44388</v>
      </c>
      <c r="E187" s="10">
        <v>-0.46699905396000002</v>
      </c>
      <c r="F187" s="10">
        <v>0.61040019989000005</v>
      </c>
      <c r="G187" s="10">
        <v>1.0773992538499999</v>
      </c>
      <c r="H187" s="2">
        <v>3.0253684000000002E-3</v>
      </c>
      <c r="I187" s="2">
        <v>5.2078757599999997E-2</v>
      </c>
      <c r="J187" s="10">
        <v>33.5725131035</v>
      </c>
      <c r="K187" s="10">
        <f t="shared" si="5"/>
        <v>134.29005253920002</v>
      </c>
      <c r="L187" s="10">
        <v>2019</v>
      </c>
      <c r="M187" s="10"/>
    </row>
    <row r="188" spans="1:13" x14ac:dyDescent="0.2">
      <c r="A188" s="10" t="s">
        <v>37</v>
      </c>
      <c r="B188" s="10">
        <v>14</v>
      </c>
      <c r="C188" s="10">
        <v>1602</v>
      </c>
      <c r="D188" s="10">
        <v>6408</v>
      </c>
      <c r="E188" s="10">
        <v>-0.1113986969</v>
      </c>
      <c r="F188" s="10">
        <v>0.52750110626000002</v>
      </c>
      <c r="G188" s="10">
        <v>0.63889980315999995</v>
      </c>
      <c r="H188" s="2">
        <v>0.14636141530999999</v>
      </c>
      <c r="I188" s="2">
        <v>7.7021455050000007E-2</v>
      </c>
      <c r="J188" s="10">
        <v>234.47098732000001</v>
      </c>
      <c r="K188" s="10">
        <f t="shared" si="5"/>
        <v>937.88394930647996</v>
      </c>
      <c r="L188" s="10">
        <v>2019</v>
      </c>
      <c r="M188" s="10"/>
    </row>
    <row r="189" spans="1:13" x14ac:dyDescent="0.2">
      <c r="A189" s="10" t="s">
        <v>28</v>
      </c>
      <c r="B189" s="10">
        <v>15</v>
      </c>
      <c r="C189" s="10">
        <v>15074</v>
      </c>
      <c r="D189" s="10">
        <v>60296</v>
      </c>
      <c r="E189" s="10">
        <v>-0.30699968338</v>
      </c>
      <c r="F189" s="10">
        <v>0.42149925232000002</v>
      </c>
      <c r="G189" s="10">
        <v>0.72849893570000002</v>
      </c>
      <c r="H189" s="2">
        <v>1.395875324E-2</v>
      </c>
      <c r="I189" s="2">
        <v>4.6250176109999999E-2</v>
      </c>
      <c r="J189" s="10">
        <v>210.41424632100001</v>
      </c>
      <c r="K189" s="10">
        <f t="shared" si="5"/>
        <v>841.65698535903994</v>
      </c>
      <c r="L189" s="10">
        <v>2019</v>
      </c>
      <c r="M189" s="10"/>
    </row>
    <row r="190" spans="1:13" x14ac:dyDescent="0.2">
      <c r="A190" s="10" t="s">
        <v>29</v>
      </c>
      <c r="B190" s="10">
        <v>16</v>
      </c>
      <c r="C190" s="10">
        <v>22908</v>
      </c>
      <c r="D190" s="10">
        <v>91632</v>
      </c>
      <c r="E190" s="10">
        <v>-0.68779945373999996</v>
      </c>
      <c r="F190" s="10">
        <v>0.63969993590999996</v>
      </c>
      <c r="G190" s="10">
        <v>1.32749938965</v>
      </c>
      <c r="H190" s="2">
        <v>2.5515724890000001E-2</v>
      </c>
      <c r="I190" s="2">
        <v>6.2660342970000005E-2</v>
      </c>
      <c r="J190" s="10">
        <v>584.514225721</v>
      </c>
      <c r="K190" s="10">
        <f t="shared" si="5"/>
        <v>2338.05690312048</v>
      </c>
      <c r="L190" s="10">
        <v>2019</v>
      </c>
      <c r="M190" s="10"/>
    </row>
    <row r="191" spans="1:13" x14ac:dyDescent="0.2">
      <c r="A191" s="10" t="s">
        <v>31</v>
      </c>
      <c r="B191" s="10">
        <v>17</v>
      </c>
      <c r="C191" s="10">
        <v>11992</v>
      </c>
      <c r="D191" s="10">
        <v>47968</v>
      </c>
      <c r="E191" s="10">
        <v>-0.11229991912999999</v>
      </c>
      <c r="F191" s="10">
        <v>0.47519969940000001</v>
      </c>
      <c r="G191" s="10">
        <v>0.58749961852999999</v>
      </c>
      <c r="H191" s="2">
        <v>2.2674202559999999E-2</v>
      </c>
      <c r="I191" s="2">
        <v>3.94768141E-2</v>
      </c>
      <c r="J191" s="10">
        <v>271.90903711300001</v>
      </c>
      <c r="K191" s="10">
        <f t="shared" si="5"/>
        <v>1087.63614839808</v>
      </c>
      <c r="L191" s="10">
        <v>2019</v>
      </c>
      <c r="M191" s="10"/>
    </row>
    <row r="192" spans="1:13" x14ac:dyDescent="0.2">
      <c r="A192" s="10" t="s">
        <v>40</v>
      </c>
      <c r="B192" s="10">
        <v>18</v>
      </c>
      <c r="C192" s="10">
        <v>20053</v>
      </c>
      <c r="D192" s="10">
        <v>80212</v>
      </c>
      <c r="E192" s="10">
        <v>-0.20170021057000001</v>
      </c>
      <c r="F192" s="10">
        <v>0.59809970856000005</v>
      </c>
      <c r="G192" s="10">
        <v>0.79979991913000004</v>
      </c>
      <c r="H192" s="2">
        <v>5.229690293E-2</v>
      </c>
      <c r="I192" s="2">
        <v>5.3670322909999998E-2</v>
      </c>
      <c r="J192" s="10">
        <v>1048.7097945200001</v>
      </c>
      <c r="K192" s="10">
        <f t="shared" si="5"/>
        <v>4194.8391778211599</v>
      </c>
      <c r="L192" s="10">
        <v>2019</v>
      </c>
      <c r="M192" s="10"/>
    </row>
    <row r="193" spans="1:13" x14ac:dyDescent="0.2">
      <c r="A193" s="10" t="s">
        <v>33</v>
      </c>
      <c r="B193" s="10">
        <v>19</v>
      </c>
      <c r="C193" s="10">
        <v>217923</v>
      </c>
      <c r="D193" s="10">
        <v>871692</v>
      </c>
      <c r="E193" s="10">
        <v>-1.20917129517</v>
      </c>
      <c r="F193" s="10">
        <v>1.75449991226</v>
      </c>
      <c r="G193" s="10">
        <v>2.96367120743</v>
      </c>
      <c r="H193" s="2">
        <v>4.1752447540000001E-2</v>
      </c>
      <c r="I193" s="2">
        <v>6.7787290309999998E-2</v>
      </c>
      <c r="J193" s="10">
        <v>9098.8186242600004</v>
      </c>
      <c r="K193" s="10">
        <f t="shared" si="5"/>
        <v>36395.274501037682</v>
      </c>
      <c r="L193" s="10">
        <v>2019</v>
      </c>
      <c r="M193" s="10"/>
    </row>
    <row r="194" spans="1:13" x14ac:dyDescent="0.2">
      <c r="A194" s="10" t="s">
        <v>35</v>
      </c>
      <c r="B194" s="10">
        <v>21</v>
      </c>
      <c r="C194" s="10">
        <v>18281</v>
      </c>
      <c r="D194" s="10">
        <v>73124</v>
      </c>
      <c r="E194" s="10">
        <v>-3.3448991775499999</v>
      </c>
      <c r="F194" s="10">
        <v>2.2339997291599998</v>
      </c>
      <c r="G194" s="10">
        <v>5.5788989067100001</v>
      </c>
      <c r="H194" s="2">
        <v>1.8571261219999999E-2</v>
      </c>
      <c r="I194" s="2">
        <v>0.19657276309999999</v>
      </c>
      <c r="J194" s="10">
        <v>339.50122642500003</v>
      </c>
      <c r="K194" s="10">
        <f t="shared" si="5"/>
        <v>1358.0049054512799</v>
      </c>
      <c r="L194" s="10">
        <v>2019</v>
      </c>
      <c r="M194" s="10"/>
    </row>
    <row r="195" spans="1:13" x14ac:dyDescent="0.2">
      <c r="A195" s="10" t="s">
        <v>14</v>
      </c>
      <c r="B195" s="10">
        <v>1</v>
      </c>
      <c r="C195" s="10">
        <v>908</v>
      </c>
      <c r="D195" s="10">
        <v>3632</v>
      </c>
      <c r="E195" s="10">
        <v>-0.57159996033000005</v>
      </c>
      <c r="F195" s="10">
        <v>0.88189983368000002</v>
      </c>
      <c r="G195" s="10">
        <v>1.4534997940100001</v>
      </c>
      <c r="H195" s="2">
        <v>0.13046475182</v>
      </c>
      <c r="I195" s="2">
        <v>0.21164816103</v>
      </c>
      <c r="J195" s="10">
        <v>118.461994648</v>
      </c>
      <c r="K195" s="10">
        <f t="shared" ref="K195:K216" si="6">D195*H195</f>
        <v>473.84797861024003</v>
      </c>
      <c r="L195" s="10">
        <v>2020</v>
      </c>
      <c r="M195" s="10"/>
    </row>
    <row r="196" spans="1:13" x14ac:dyDescent="0.2">
      <c r="A196" s="10" t="s">
        <v>15</v>
      </c>
      <c r="B196" s="10">
        <v>2</v>
      </c>
      <c r="C196" s="10">
        <v>19844</v>
      </c>
      <c r="D196" s="10">
        <v>79376</v>
      </c>
      <c r="E196" s="10">
        <v>-0.48489952086999999</v>
      </c>
      <c r="F196" s="10">
        <v>0.85439968108999997</v>
      </c>
      <c r="G196" s="10">
        <v>1.3392992019700001</v>
      </c>
      <c r="H196" s="2">
        <v>0.12624797534000001</v>
      </c>
      <c r="I196" s="2">
        <v>0.13506317706000001</v>
      </c>
      <c r="J196" s="10">
        <v>2505.2648227200002</v>
      </c>
      <c r="K196" s="10">
        <f t="shared" si="6"/>
        <v>10021.05929058784</v>
      </c>
      <c r="L196" s="10">
        <v>2020</v>
      </c>
      <c r="M196" s="10"/>
    </row>
    <row r="197" spans="1:13" x14ac:dyDescent="0.2">
      <c r="A197" s="10" t="s">
        <v>16</v>
      </c>
      <c r="B197" s="10">
        <v>3</v>
      </c>
      <c r="C197" s="10">
        <v>11985</v>
      </c>
      <c r="D197" s="10">
        <v>47940</v>
      </c>
      <c r="E197" s="10">
        <v>-1.0960998535199999</v>
      </c>
      <c r="F197" s="10">
        <v>0.56630039215000005</v>
      </c>
      <c r="G197" s="10">
        <v>1.66240024567</v>
      </c>
      <c r="H197" s="2">
        <v>2.9791483200000001E-3</v>
      </c>
      <c r="I197" s="2">
        <v>8.3202721499999993E-2</v>
      </c>
      <c r="J197" s="10">
        <v>35.705092668500001</v>
      </c>
      <c r="K197" s="10">
        <f t="shared" si="6"/>
        <v>142.82037046080001</v>
      </c>
      <c r="L197" s="10">
        <v>2020</v>
      </c>
      <c r="M197" s="10"/>
    </row>
    <row r="198" spans="1:13" x14ac:dyDescent="0.2">
      <c r="A198" s="10" t="s">
        <v>17</v>
      </c>
      <c r="B198" s="10">
        <v>4</v>
      </c>
      <c r="C198" s="10">
        <v>28885</v>
      </c>
      <c r="D198" s="10">
        <v>115540</v>
      </c>
      <c r="E198" s="10">
        <v>-0.44379997252999998</v>
      </c>
      <c r="F198" s="10">
        <v>0.53329944611000002</v>
      </c>
      <c r="G198" s="10">
        <v>0.97709941864000005</v>
      </c>
      <c r="H198" s="2">
        <v>-1.5706033999999999E-4</v>
      </c>
      <c r="I198" s="2">
        <v>5.8126680260000001E-2</v>
      </c>
      <c r="J198" s="10">
        <v>-4.5366878509499999</v>
      </c>
      <c r="K198" s="10">
        <f t="shared" si="6"/>
        <v>-18.146751683599998</v>
      </c>
      <c r="L198" s="10">
        <v>2020</v>
      </c>
      <c r="M198" s="10"/>
    </row>
    <row r="199" spans="1:13" x14ac:dyDescent="0.2">
      <c r="A199" s="10" t="s">
        <v>18</v>
      </c>
      <c r="B199" s="10">
        <v>5</v>
      </c>
      <c r="C199" s="10">
        <v>942</v>
      </c>
      <c r="D199" s="10">
        <v>3768</v>
      </c>
      <c r="E199" s="10">
        <v>-0.71189975739</v>
      </c>
      <c r="F199" s="10">
        <v>0.35379981994999998</v>
      </c>
      <c r="G199" s="10">
        <v>1.06569957733</v>
      </c>
      <c r="H199" s="2">
        <v>-0.10184851093</v>
      </c>
      <c r="I199" s="2">
        <v>0.12380557781</v>
      </c>
      <c r="J199" s="10">
        <v>-95.9412972927</v>
      </c>
      <c r="K199" s="10">
        <f t="shared" si="6"/>
        <v>-383.76518918424</v>
      </c>
      <c r="L199" s="10">
        <v>2020</v>
      </c>
      <c r="M199" s="10"/>
    </row>
    <row r="200" spans="1:13" x14ac:dyDescent="0.2">
      <c r="A200" s="10" t="s">
        <v>19</v>
      </c>
      <c r="B200" s="10">
        <v>6</v>
      </c>
      <c r="C200" s="10">
        <v>3279</v>
      </c>
      <c r="D200" s="10">
        <v>13116</v>
      </c>
      <c r="E200" s="10">
        <v>-0.50419998169000002</v>
      </c>
      <c r="F200" s="10">
        <v>1.0381994247399999</v>
      </c>
      <c r="G200" s="10">
        <v>1.54239940643</v>
      </c>
      <c r="H200" s="2">
        <v>2.5406163539999999E-2</v>
      </c>
      <c r="I200" s="2">
        <v>0.18143520007</v>
      </c>
      <c r="J200" s="10">
        <v>83.306810259800002</v>
      </c>
      <c r="K200" s="10">
        <f t="shared" si="6"/>
        <v>333.22724099063998</v>
      </c>
      <c r="L200" s="10">
        <v>2020</v>
      </c>
      <c r="M200" s="10"/>
    </row>
    <row r="201" spans="1:13" x14ac:dyDescent="0.2">
      <c r="A201" s="10" t="s">
        <v>36</v>
      </c>
      <c r="B201" s="10">
        <v>7</v>
      </c>
      <c r="C201" s="10">
        <v>52</v>
      </c>
      <c r="D201" s="10">
        <v>208</v>
      </c>
      <c r="E201" s="10">
        <v>-0.2137002945</v>
      </c>
      <c r="F201" s="10">
        <v>0.39120006560999998</v>
      </c>
      <c r="G201" s="10">
        <v>0.60490036011000003</v>
      </c>
      <c r="H201" s="2">
        <v>7.9205815609999994E-2</v>
      </c>
      <c r="I201" s="2">
        <v>0.13776945667000001</v>
      </c>
      <c r="J201" s="10">
        <v>4.1187024116500002</v>
      </c>
      <c r="K201" s="10">
        <f t="shared" si="6"/>
        <v>16.474809646879997</v>
      </c>
      <c r="L201" s="10">
        <v>2020</v>
      </c>
      <c r="M201" s="10"/>
    </row>
    <row r="202" spans="1:13" x14ac:dyDescent="0.2">
      <c r="A202" s="10" t="s">
        <v>20</v>
      </c>
      <c r="B202" s="10">
        <v>8</v>
      </c>
      <c r="C202" s="10">
        <v>144</v>
      </c>
      <c r="D202" s="10">
        <v>576</v>
      </c>
      <c r="E202" s="10">
        <v>-0.12720012664999999</v>
      </c>
      <c r="F202" s="10">
        <v>3.6700248720000002E-2</v>
      </c>
      <c r="G202" s="10">
        <v>0.16390037536999999</v>
      </c>
      <c r="H202" s="2">
        <v>-2.885976765E-2</v>
      </c>
      <c r="I202" s="2">
        <v>2.0757211269999999E-2</v>
      </c>
      <c r="J202" s="10">
        <v>-4.1558065414399996</v>
      </c>
      <c r="K202" s="10">
        <f t="shared" si="6"/>
        <v>-16.623226166399999</v>
      </c>
      <c r="L202" s="10">
        <v>2020</v>
      </c>
      <c r="M202" s="10"/>
    </row>
    <row r="203" spans="1:13" x14ac:dyDescent="0.2">
      <c r="A203" s="10" t="s">
        <v>21</v>
      </c>
      <c r="B203" s="10">
        <v>9</v>
      </c>
      <c r="C203" s="10">
        <v>36</v>
      </c>
      <c r="D203" s="10">
        <v>144</v>
      </c>
      <c r="E203" s="10">
        <v>-7.929992676E-2</v>
      </c>
      <c r="F203" s="10">
        <v>3.5200119019999997E-2</v>
      </c>
      <c r="G203" s="10">
        <v>0.11450004578</v>
      </c>
      <c r="H203" s="2">
        <v>-3.21444273E-2</v>
      </c>
      <c r="I203" s="2">
        <v>2.2610608599999998E-2</v>
      </c>
      <c r="J203" s="10">
        <v>-1.15719938278</v>
      </c>
      <c r="K203" s="10">
        <f t="shared" si="6"/>
        <v>-4.6287975312</v>
      </c>
      <c r="L203" s="10">
        <v>2020</v>
      </c>
      <c r="M203" s="10"/>
    </row>
    <row r="204" spans="1:13" x14ac:dyDescent="0.2">
      <c r="A204" s="10" t="s">
        <v>22</v>
      </c>
      <c r="B204" s="10">
        <v>10</v>
      </c>
      <c r="C204" s="10">
        <v>1482</v>
      </c>
      <c r="D204" s="10">
        <v>5928</v>
      </c>
      <c r="E204" s="10">
        <v>-0.63630008697999996</v>
      </c>
      <c r="F204" s="10">
        <v>0.81050014496</v>
      </c>
      <c r="G204" s="10">
        <v>1.44680023193</v>
      </c>
      <c r="H204" s="2">
        <v>-8.8985756819999998E-2</v>
      </c>
      <c r="I204" s="2">
        <v>0.21612706373000001</v>
      </c>
      <c r="J204" s="10">
        <v>-131.876891613</v>
      </c>
      <c r="K204" s="10">
        <f t="shared" si="6"/>
        <v>-527.50756642895999</v>
      </c>
      <c r="L204" s="10">
        <v>2020</v>
      </c>
      <c r="M204" s="10"/>
    </row>
    <row r="205" spans="1:13" x14ac:dyDescent="0.2">
      <c r="A205" s="10" t="s">
        <v>23</v>
      </c>
      <c r="B205" s="10">
        <v>11</v>
      </c>
      <c r="C205" s="10">
        <v>1512</v>
      </c>
      <c r="D205" s="10">
        <v>6048</v>
      </c>
      <c r="E205" s="10">
        <v>-0.26399993897000001</v>
      </c>
      <c r="F205" s="10">
        <v>0.18249988555999999</v>
      </c>
      <c r="G205" s="10">
        <v>0.44649982451999998</v>
      </c>
      <c r="H205" s="2">
        <v>-3.8774066580000002E-2</v>
      </c>
      <c r="I205" s="2">
        <v>4.2091551300000002E-2</v>
      </c>
      <c r="J205" s="10">
        <v>-58.626388669000001</v>
      </c>
      <c r="K205" s="10">
        <f t="shared" si="6"/>
        <v>-234.50555467584002</v>
      </c>
      <c r="L205" s="10">
        <v>2020</v>
      </c>
      <c r="M205" s="10"/>
    </row>
    <row r="206" spans="1:13" x14ac:dyDescent="0.2">
      <c r="A206" s="10" t="s">
        <v>24</v>
      </c>
      <c r="B206" s="10">
        <v>12</v>
      </c>
      <c r="C206" s="10">
        <v>9110</v>
      </c>
      <c r="D206" s="10">
        <v>36440</v>
      </c>
      <c r="E206" s="10">
        <v>-0.25459957122999999</v>
      </c>
      <c r="F206" s="10">
        <v>0.24289989471000001</v>
      </c>
      <c r="G206" s="10">
        <v>0.49749946594</v>
      </c>
      <c r="H206" s="2">
        <v>-2.7758934440000001E-2</v>
      </c>
      <c r="I206" s="2">
        <v>2.8956075120000001E-2</v>
      </c>
      <c r="J206" s="10">
        <v>-252.88389277499999</v>
      </c>
      <c r="K206" s="10">
        <f t="shared" si="6"/>
        <v>-1011.5355709936</v>
      </c>
      <c r="L206" s="10">
        <v>2020</v>
      </c>
      <c r="M206" s="10"/>
    </row>
    <row r="207" spans="1:13" x14ac:dyDescent="0.2">
      <c r="A207" s="10" t="s">
        <v>26</v>
      </c>
      <c r="B207" s="10">
        <v>13</v>
      </c>
      <c r="C207" s="10">
        <v>20</v>
      </c>
      <c r="D207" s="10">
        <v>80</v>
      </c>
      <c r="E207" s="10">
        <v>-6.9799423220000004E-2</v>
      </c>
      <c r="F207" s="10">
        <v>2.939987183E-2</v>
      </c>
      <c r="G207" s="10">
        <v>9.9199295039999996E-2</v>
      </c>
      <c r="H207" s="2">
        <v>-2.3154830929999998E-2</v>
      </c>
      <c r="I207" s="2">
        <v>2.2265824159999999E-2</v>
      </c>
      <c r="J207" s="10">
        <v>-0.46309661865000001</v>
      </c>
      <c r="K207" s="10">
        <f t="shared" si="6"/>
        <v>-1.8523864743999998</v>
      </c>
      <c r="L207" s="10">
        <v>2020</v>
      </c>
      <c r="M207" s="10"/>
    </row>
    <row r="208" spans="1:13" x14ac:dyDescent="0.2">
      <c r="A208" s="10" t="s">
        <v>37</v>
      </c>
      <c r="B208" s="10">
        <v>14</v>
      </c>
      <c r="C208" s="10">
        <v>219</v>
      </c>
      <c r="D208" s="10">
        <v>876</v>
      </c>
      <c r="E208" s="10">
        <v>-4.4099807739999997E-2</v>
      </c>
      <c r="F208" s="10">
        <v>0.40859985352</v>
      </c>
      <c r="G208" s="10">
        <v>0.45269966126</v>
      </c>
      <c r="H208" s="2">
        <v>0.15378084575000001</v>
      </c>
      <c r="I208" s="2">
        <v>8.2523850999999995E-2</v>
      </c>
      <c r="J208" s="10">
        <v>33.678005218499997</v>
      </c>
      <c r="K208" s="10">
        <f t="shared" si="6"/>
        <v>134.71202087700001</v>
      </c>
      <c r="L208" s="10">
        <v>2020</v>
      </c>
      <c r="M208" s="10"/>
    </row>
    <row r="209" spans="1:13" x14ac:dyDescent="0.2">
      <c r="A209" s="10" t="s">
        <v>28</v>
      </c>
      <c r="B209" s="10">
        <v>15</v>
      </c>
      <c r="C209" s="10">
        <v>15312</v>
      </c>
      <c r="D209" s="10">
        <v>61248</v>
      </c>
      <c r="E209" s="10">
        <v>-0.76889991759999998</v>
      </c>
      <c r="F209" s="10">
        <v>0.47919988631999999</v>
      </c>
      <c r="G209" s="10">
        <v>1.24809980392</v>
      </c>
      <c r="H209" s="2">
        <v>-2.029731546E-2</v>
      </c>
      <c r="I209" s="2">
        <v>3.900174503E-2</v>
      </c>
      <c r="J209" s="10">
        <v>-310.79249429700002</v>
      </c>
      <c r="K209" s="10">
        <f t="shared" si="6"/>
        <v>-1243.1699772940799</v>
      </c>
      <c r="L209" s="10">
        <v>2020</v>
      </c>
      <c r="M209" s="10"/>
    </row>
    <row r="210" spans="1:13" x14ac:dyDescent="0.2">
      <c r="A210" s="10" t="s">
        <v>29</v>
      </c>
      <c r="B210" s="10">
        <v>16</v>
      </c>
      <c r="C210" s="10">
        <v>11650</v>
      </c>
      <c r="D210" s="10">
        <v>46600</v>
      </c>
      <c r="E210" s="10">
        <v>-0.33640003204000002</v>
      </c>
      <c r="F210" s="10">
        <v>0.30180025101000002</v>
      </c>
      <c r="G210" s="10">
        <v>0.63820028304999998</v>
      </c>
      <c r="H210" s="2">
        <v>-1.4861624679999999E-2</v>
      </c>
      <c r="I210" s="2">
        <v>3.8583061010000003E-2</v>
      </c>
      <c r="J210" s="10">
        <v>-173.13792753199999</v>
      </c>
      <c r="K210" s="10">
        <f t="shared" si="6"/>
        <v>-692.55171008799994</v>
      </c>
      <c r="L210" s="10">
        <v>2020</v>
      </c>
      <c r="M210" s="10"/>
    </row>
    <row r="211" spans="1:13" x14ac:dyDescent="0.2">
      <c r="A211" s="10" t="s">
        <v>31</v>
      </c>
      <c r="B211" s="10">
        <v>17</v>
      </c>
      <c r="C211" s="10">
        <v>11407</v>
      </c>
      <c r="D211" s="10">
        <v>45628</v>
      </c>
      <c r="E211" s="10">
        <v>-0.47369956969999999</v>
      </c>
      <c r="F211" s="10">
        <v>0.22909927367999999</v>
      </c>
      <c r="G211" s="10">
        <v>0.70279884337999998</v>
      </c>
      <c r="H211" s="2">
        <v>-1.5973771370000001E-2</v>
      </c>
      <c r="I211" s="2">
        <v>3.4004751110000002E-2</v>
      </c>
      <c r="J211" s="10">
        <v>-182.21281003999999</v>
      </c>
      <c r="K211" s="10">
        <f t="shared" si="6"/>
        <v>-728.85124007036006</v>
      </c>
      <c r="L211" s="10">
        <v>2020</v>
      </c>
      <c r="M211" s="10"/>
    </row>
    <row r="212" spans="1:13" x14ac:dyDescent="0.2">
      <c r="A212" s="10" t="s">
        <v>40</v>
      </c>
      <c r="B212" s="10">
        <v>18</v>
      </c>
      <c r="C212" s="10">
        <v>24355</v>
      </c>
      <c r="D212" s="10">
        <v>97420</v>
      </c>
      <c r="E212" s="10">
        <v>-0.54390048981000005</v>
      </c>
      <c r="F212" s="10">
        <v>0.49679946898999999</v>
      </c>
      <c r="G212" s="10">
        <v>1.0406999588000001</v>
      </c>
      <c r="H212" s="2">
        <v>1.4683886320000001E-2</v>
      </c>
      <c r="I212" s="2">
        <v>5.627399517E-2</v>
      </c>
      <c r="J212" s="10">
        <v>357.626051426</v>
      </c>
      <c r="K212" s="10">
        <f t="shared" si="6"/>
        <v>1430.5042052944</v>
      </c>
      <c r="L212" s="10">
        <v>2020</v>
      </c>
      <c r="M212" s="10"/>
    </row>
    <row r="213" spans="1:13" x14ac:dyDescent="0.2">
      <c r="A213" s="10" t="s">
        <v>33</v>
      </c>
      <c r="B213" s="10">
        <v>19</v>
      </c>
      <c r="C213" s="10">
        <v>237092</v>
      </c>
      <c r="D213" s="10">
        <v>948368</v>
      </c>
      <c r="E213" s="10">
        <v>-1.7371997833299999</v>
      </c>
      <c r="F213" s="10">
        <v>1.42850017548</v>
      </c>
      <c r="G213" s="10">
        <v>3.1656999587999999</v>
      </c>
      <c r="H213" s="2">
        <v>-2.2587975869999999E-2</v>
      </c>
      <c r="I213" s="2">
        <v>6.8724265630000003E-2</v>
      </c>
      <c r="J213" s="10">
        <v>-5355.4283758399997</v>
      </c>
      <c r="K213" s="10">
        <f t="shared" si="6"/>
        <v>-21421.713499880159</v>
      </c>
      <c r="L213" s="10">
        <v>2020</v>
      </c>
      <c r="M213" s="10"/>
    </row>
    <row r="214" spans="1:13" x14ac:dyDescent="0.2">
      <c r="A214" s="10" t="s">
        <v>41</v>
      </c>
      <c r="B214" s="10">
        <v>20</v>
      </c>
      <c r="C214" s="10">
        <v>20</v>
      </c>
      <c r="D214" s="10">
        <v>80</v>
      </c>
      <c r="E214" s="10">
        <v>-0.222900033</v>
      </c>
      <c r="F214" s="10">
        <v>-4.6000480700000004E-3</v>
      </c>
      <c r="G214" s="10">
        <v>0.21829998493</v>
      </c>
      <c r="H214" s="2">
        <v>-0.12850000262</v>
      </c>
      <c r="I214" s="2">
        <v>5.775165971E-2</v>
      </c>
      <c r="J214" s="10">
        <v>-2.5700000524500002</v>
      </c>
      <c r="K214" s="10">
        <f t="shared" si="6"/>
        <v>-10.280000209600001</v>
      </c>
      <c r="L214" s="10">
        <v>2020</v>
      </c>
      <c r="M214" s="10"/>
    </row>
    <row r="215" spans="1:13" x14ac:dyDescent="0.2">
      <c r="A215" s="10" t="s">
        <v>43</v>
      </c>
      <c r="B215" s="10">
        <v>21</v>
      </c>
      <c r="C215" s="10">
        <v>12</v>
      </c>
      <c r="D215" s="10">
        <v>48</v>
      </c>
      <c r="E215" s="10">
        <v>-3.8900136949999997E-2</v>
      </c>
      <c r="F215" s="10">
        <v>8.3500027660000004E-2</v>
      </c>
      <c r="G215" s="10">
        <v>0.1224001646</v>
      </c>
      <c r="H215" s="2">
        <v>5.1083167400000004E-3</v>
      </c>
      <c r="I215" s="2">
        <v>3.8501787740000001E-2</v>
      </c>
      <c r="J215" s="10">
        <v>6.1299800869999997E-2</v>
      </c>
      <c r="K215" s="10">
        <f t="shared" si="6"/>
        <v>0.24519920352000002</v>
      </c>
      <c r="L215" s="10">
        <v>2020</v>
      </c>
      <c r="M215" s="10"/>
    </row>
    <row r="216" spans="1:13" x14ac:dyDescent="0.2">
      <c r="A216" s="10" t="s">
        <v>35</v>
      </c>
      <c r="B216" s="10">
        <v>22</v>
      </c>
      <c r="C216" s="10">
        <v>18109</v>
      </c>
      <c r="D216" s="10">
        <v>72436</v>
      </c>
      <c r="E216" s="10">
        <v>-0.75219917297000005</v>
      </c>
      <c r="F216" s="10">
        <v>0.82279992103999999</v>
      </c>
      <c r="G216" s="10">
        <v>1.57499909401</v>
      </c>
      <c r="H216" s="2">
        <v>-2.9769259280000002E-2</v>
      </c>
      <c r="I216" s="2">
        <v>3.9332333400000002E-2</v>
      </c>
      <c r="J216" s="10">
        <v>-539.09151625599998</v>
      </c>
      <c r="K216" s="10">
        <f t="shared" si="6"/>
        <v>-2156.3660652060803</v>
      </c>
      <c r="L216" s="10">
        <v>2020</v>
      </c>
      <c r="M216" s="10"/>
    </row>
  </sheetData>
  <conditionalFormatting pivot="1" sqref="P4:P13 P15:P27">
    <cfRule type="colorScale" priority="26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pivot="1" sqref="Q4:Q27">
    <cfRule type="colorScale" priority="25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pivot="1" sqref="R4:R27">
    <cfRule type="colorScale" priority="24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pivot="1" sqref="S4:S27">
    <cfRule type="colorScale" priority="23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pivot="1" sqref="T4:T27">
    <cfRule type="colorScale" priority="22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pivot="1" sqref="U4:U27">
    <cfRule type="colorScale" priority="21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pivot="1" sqref="V4:V27">
    <cfRule type="colorScale" priority="20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pivot="1" sqref="W4:W27">
    <cfRule type="colorScale" priority="19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pivot="1" sqref="X4:X13 X15:X27">
    <cfRule type="colorScale" priority="18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pivot="1" sqref="Y4:Y27">
    <cfRule type="colorScale" priority="17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pivot="1" sqref="Q14:W14">
    <cfRule type="colorScale" priority="16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pivot="1" sqref="P74:Y74">
    <cfRule type="colorScale" priority="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P75:Y75">
    <cfRule type="colorScale" priority="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P74:P103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Q74:Q103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R74:R103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S74:S103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T74:T103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U74:U103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V74:V103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W74:W103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X74:X103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Y74:Y103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Z4:Z33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34:Y3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4"/>
  <sheetViews>
    <sheetView workbookViewId="0">
      <selection activeCell="H1" sqref="H1"/>
    </sheetView>
  </sheetViews>
  <sheetFormatPr defaultRowHeight="12.75" x14ac:dyDescent="0.2"/>
  <cols>
    <col min="1" max="1" width="5.7109375" style="1" customWidth="1"/>
    <col min="2" max="3" width="10.7109375" style="1" customWidth="1"/>
    <col min="4" max="4" width="19.7109375" style="1" customWidth="1"/>
    <col min="5" max="7" width="10.7109375" style="1" customWidth="1"/>
    <col min="8" max="9" width="19.7109375" style="2" customWidth="1"/>
    <col min="10" max="10" width="19.7109375" style="1" customWidth="1"/>
    <col min="11" max="14" width="10.7109375" style="1" customWidth="1"/>
  </cols>
  <sheetData>
    <row r="1" spans="1: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49</v>
      </c>
      <c r="I1" s="2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8" t="s">
        <v>39</v>
      </c>
    </row>
    <row r="2" spans="1:15" x14ac:dyDescent="0.2">
      <c r="A2" s="1" t="s">
        <v>13</v>
      </c>
      <c r="B2" s="1">
        <v>1</v>
      </c>
      <c r="C2" s="1">
        <v>2343</v>
      </c>
      <c r="D2" s="1">
        <v>2343</v>
      </c>
      <c r="E2" s="1">
        <v>-75</v>
      </c>
      <c r="F2" s="1">
        <v>279</v>
      </c>
      <c r="G2" s="1">
        <v>354</v>
      </c>
      <c r="H2" s="2">
        <v>30.143832693099998</v>
      </c>
      <c r="I2" s="2">
        <v>50.645270861999997</v>
      </c>
      <c r="J2" s="1">
        <v>70627</v>
      </c>
      <c r="K2" s="1">
        <v>242</v>
      </c>
      <c r="L2" s="1">
        <v>2</v>
      </c>
      <c r="M2" s="1">
        <v>-75</v>
      </c>
      <c r="N2" s="1">
        <v>8</v>
      </c>
      <c r="O2" s="8">
        <v>2011</v>
      </c>
    </row>
    <row r="3" spans="1:15" x14ac:dyDescent="0.2">
      <c r="A3" s="1" t="s">
        <v>14</v>
      </c>
      <c r="B3" s="1">
        <v>2</v>
      </c>
      <c r="C3" s="1">
        <v>68126</v>
      </c>
      <c r="D3" s="1">
        <v>68126</v>
      </c>
      <c r="E3" s="1">
        <v>-142</v>
      </c>
      <c r="F3" s="1">
        <v>211</v>
      </c>
      <c r="G3" s="1">
        <v>353</v>
      </c>
      <c r="H3" s="2">
        <v>9.4517511669599994</v>
      </c>
      <c r="I3" s="2">
        <v>21.673022062000001</v>
      </c>
      <c r="J3" s="1">
        <v>643910</v>
      </c>
      <c r="K3" s="1">
        <v>237</v>
      </c>
      <c r="L3" s="1">
        <v>2</v>
      </c>
      <c r="M3" s="1">
        <v>-142</v>
      </c>
      <c r="N3" s="1">
        <v>5</v>
      </c>
      <c r="O3" s="8">
        <v>2011</v>
      </c>
    </row>
    <row r="4" spans="1:15" x14ac:dyDescent="0.2">
      <c r="A4" s="1" t="s">
        <v>15</v>
      </c>
      <c r="B4" s="1">
        <v>3</v>
      </c>
      <c r="C4" s="1">
        <v>43682</v>
      </c>
      <c r="D4" s="1">
        <v>43682</v>
      </c>
      <c r="E4" s="1">
        <v>-102</v>
      </c>
      <c r="F4" s="1">
        <v>146</v>
      </c>
      <c r="G4" s="1">
        <v>248</v>
      </c>
      <c r="H4" s="2">
        <v>-0.918318758299</v>
      </c>
      <c r="I4" s="2">
        <v>13.2720773509</v>
      </c>
      <c r="J4" s="1">
        <v>-40114</v>
      </c>
      <c r="K4" s="1">
        <v>190</v>
      </c>
      <c r="L4" s="1">
        <v>1</v>
      </c>
      <c r="M4" s="1">
        <v>-102</v>
      </c>
      <c r="N4" s="1">
        <v>0</v>
      </c>
      <c r="O4" s="8">
        <v>2011</v>
      </c>
    </row>
    <row r="5" spans="1:15" x14ac:dyDescent="0.2">
      <c r="A5" s="1" t="s">
        <v>16</v>
      </c>
      <c r="B5" s="1">
        <v>4</v>
      </c>
      <c r="C5" s="1">
        <v>71841</v>
      </c>
      <c r="D5" s="1">
        <v>71841</v>
      </c>
      <c r="E5" s="1">
        <v>-169</v>
      </c>
      <c r="F5" s="1">
        <v>104</v>
      </c>
      <c r="G5" s="1">
        <v>273</v>
      </c>
      <c r="H5" s="2">
        <v>-4.59354686043</v>
      </c>
      <c r="I5" s="2">
        <v>11.323008188899999</v>
      </c>
      <c r="J5" s="1">
        <v>-330005</v>
      </c>
      <c r="K5" s="1">
        <v>181</v>
      </c>
      <c r="L5" s="1">
        <v>-1</v>
      </c>
      <c r="M5" s="1">
        <v>-169</v>
      </c>
      <c r="N5" s="1">
        <v>-3</v>
      </c>
      <c r="O5" s="8">
        <v>2011</v>
      </c>
    </row>
    <row r="6" spans="1:15" x14ac:dyDescent="0.2">
      <c r="A6" s="1" t="s">
        <v>17</v>
      </c>
      <c r="B6" s="1">
        <v>5</v>
      </c>
      <c r="C6" s="1">
        <v>28600</v>
      </c>
      <c r="D6" s="1">
        <v>28600</v>
      </c>
      <c r="E6" s="1">
        <v>-117</v>
      </c>
      <c r="F6" s="1">
        <v>115</v>
      </c>
      <c r="G6" s="1">
        <v>232</v>
      </c>
      <c r="H6" s="2">
        <v>-3.9369580419600001</v>
      </c>
      <c r="I6" s="2">
        <v>9.9954033759800005</v>
      </c>
      <c r="J6" s="1">
        <v>-112597</v>
      </c>
      <c r="K6" s="1">
        <v>142</v>
      </c>
      <c r="L6" s="1">
        <v>0</v>
      </c>
      <c r="M6" s="1">
        <v>-117</v>
      </c>
      <c r="N6" s="1">
        <v>-2</v>
      </c>
      <c r="O6" s="8">
        <v>2011</v>
      </c>
    </row>
    <row r="7" spans="1:15" x14ac:dyDescent="0.2">
      <c r="A7" s="1" t="s">
        <v>18</v>
      </c>
      <c r="B7" s="1">
        <v>6</v>
      </c>
      <c r="C7" s="1">
        <v>402</v>
      </c>
      <c r="D7" s="1">
        <v>402</v>
      </c>
      <c r="E7" s="1">
        <v>-127</v>
      </c>
      <c r="F7" s="1">
        <v>30</v>
      </c>
      <c r="G7" s="1">
        <v>157</v>
      </c>
      <c r="H7" s="2">
        <v>-12.6965174129</v>
      </c>
      <c r="I7" s="2">
        <v>16.7488749993</v>
      </c>
      <c r="J7" s="1">
        <v>-5104</v>
      </c>
      <c r="K7" s="1">
        <v>69</v>
      </c>
      <c r="L7" s="1">
        <v>-14</v>
      </c>
      <c r="M7" s="1">
        <v>-127</v>
      </c>
      <c r="N7" s="1">
        <v>-12</v>
      </c>
      <c r="O7" s="8">
        <v>2011</v>
      </c>
    </row>
    <row r="8" spans="1:15" x14ac:dyDescent="0.2">
      <c r="A8" s="1" t="s">
        <v>19</v>
      </c>
      <c r="B8" s="1">
        <v>7</v>
      </c>
      <c r="C8" s="1">
        <v>30160</v>
      </c>
      <c r="D8" s="1">
        <v>30160</v>
      </c>
      <c r="E8" s="1">
        <v>-111</v>
      </c>
      <c r="F8" s="1">
        <v>393</v>
      </c>
      <c r="G8" s="1">
        <v>504</v>
      </c>
      <c r="H8" s="2">
        <v>13.826690981400001</v>
      </c>
      <c r="I8" s="2">
        <v>34.036998667699997</v>
      </c>
      <c r="J8" s="1">
        <v>417013</v>
      </c>
      <c r="K8" s="1">
        <v>368</v>
      </c>
      <c r="L8" s="1">
        <v>2</v>
      </c>
      <c r="M8" s="1">
        <v>-111</v>
      </c>
      <c r="N8" s="1">
        <v>3</v>
      </c>
      <c r="O8" s="8">
        <v>2011</v>
      </c>
    </row>
    <row r="9" spans="1:15" x14ac:dyDescent="0.2">
      <c r="A9" s="1" t="s">
        <v>20</v>
      </c>
      <c r="B9" s="1">
        <v>8</v>
      </c>
      <c r="C9" s="1">
        <v>16263</v>
      </c>
      <c r="D9" s="1">
        <v>16263</v>
      </c>
      <c r="E9" s="1">
        <v>-53</v>
      </c>
      <c r="F9" s="1">
        <v>26</v>
      </c>
      <c r="G9" s="1">
        <v>79</v>
      </c>
      <c r="H9" s="2">
        <v>0.90598290598300002</v>
      </c>
      <c r="I9" s="2">
        <v>4.2359631281599999</v>
      </c>
      <c r="J9" s="1">
        <v>14734</v>
      </c>
      <c r="K9" s="1">
        <v>56</v>
      </c>
      <c r="L9" s="1">
        <v>1</v>
      </c>
      <c r="M9" s="1">
        <v>-53</v>
      </c>
      <c r="N9" s="1">
        <v>1</v>
      </c>
      <c r="O9" s="8">
        <v>2011</v>
      </c>
    </row>
    <row r="10" spans="1:15" x14ac:dyDescent="0.2">
      <c r="A10" s="1" t="s">
        <v>21</v>
      </c>
      <c r="B10" s="1">
        <v>9</v>
      </c>
      <c r="C10" s="1">
        <v>2940</v>
      </c>
      <c r="D10" s="1">
        <v>2940</v>
      </c>
      <c r="E10" s="1">
        <v>-34</v>
      </c>
      <c r="F10" s="1">
        <v>23</v>
      </c>
      <c r="G10" s="1">
        <v>57</v>
      </c>
      <c r="H10" s="2">
        <v>1.5646258503399999</v>
      </c>
      <c r="I10" s="2">
        <v>3.5992592344699998</v>
      </c>
      <c r="J10" s="1">
        <v>4600</v>
      </c>
      <c r="K10" s="1">
        <v>41</v>
      </c>
      <c r="L10" s="1">
        <v>3</v>
      </c>
      <c r="M10" s="1">
        <v>-34</v>
      </c>
      <c r="N10" s="1">
        <v>2</v>
      </c>
      <c r="O10" s="8">
        <v>2011</v>
      </c>
    </row>
    <row r="11" spans="1:15" x14ac:dyDescent="0.2">
      <c r="A11" s="1" t="s">
        <v>22</v>
      </c>
      <c r="B11" s="1">
        <v>10</v>
      </c>
      <c r="C11" s="1">
        <v>360907</v>
      </c>
      <c r="D11" s="1">
        <v>360907</v>
      </c>
      <c r="E11" s="1">
        <v>-188</v>
      </c>
      <c r="F11" s="1">
        <v>1050</v>
      </c>
      <c r="G11" s="1">
        <v>1238</v>
      </c>
      <c r="H11" s="2">
        <v>315.62277816699998</v>
      </c>
      <c r="I11" s="2">
        <v>270.87380359299999</v>
      </c>
      <c r="J11" s="1">
        <v>113910470</v>
      </c>
      <c r="K11" s="1">
        <v>1191</v>
      </c>
      <c r="L11" s="1">
        <v>-2</v>
      </c>
      <c r="M11" s="1">
        <v>-188</v>
      </c>
      <c r="N11" s="1">
        <v>309</v>
      </c>
      <c r="O11" s="8">
        <v>2011</v>
      </c>
    </row>
    <row r="12" spans="1:15" x14ac:dyDescent="0.2">
      <c r="A12" s="1" t="s">
        <v>23</v>
      </c>
      <c r="B12" s="1">
        <v>11</v>
      </c>
      <c r="C12" s="1">
        <v>6330</v>
      </c>
      <c r="D12" s="1">
        <v>6330</v>
      </c>
      <c r="E12" s="1">
        <v>-33</v>
      </c>
      <c r="F12" s="1">
        <v>37</v>
      </c>
      <c r="G12" s="1">
        <v>70</v>
      </c>
      <c r="H12" s="2">
        <v>1.16145339652</v>
      </c>
      <c r="I12" s="2">
        <v>3.69614022299</v>
      </c>
      <c r="J12" s="1">
        <v>7352</v>
      </c>
      <c r="K12" s="1">
        <v>44</v>
      </c>
      <c r="L12" s="1">
        <v>1</v>
      </c>
      <c r="M12" s="1">
        <v>-33</v>
      </c>
      <c r="N12" s="1">
        <v>1</v>
      </c>
      <c r="O12" s="8">
        <v>2011</v>
      </c>
    </row>
    <row r="13" spans="1:15" x14ac:dyDescent="0.2">
      <c r="A13" s="1" t="s">
        <v>24</v>
      </c>
      <c r="B13" s="1">
        <v>12</v>
      </c>
      <c r="C13" s="1">
        <v>7733</v>
      </c>
      <c r="D13" s="1">
        <v>7733</v>
      </c>
      <c r="E13" s="1">
        <v>-71</v>
      </c>
      <c r="F13" s="1">
        <v>47</v>
      </c>
      <c r="G13" s="1">
        <v>118</v>
      </c>
      <c r="H13" s="2">
        <v>1.7924479503399999</v>
      </c>
      <c r="I13" s="2">
        <v>4.5197939447</v>
      </c>
      <c r="J13" s="1">
        <v>13861</v>
      </c>
      <c r="K13" s="1">
        <v>64</v>
      </c>
      <c r="L13" s="1">
        <v>3</v>
      </c>
      <c r="M13" s="1">
        <v>-71</v>
      </c>
      <c r="N13" s="1">
        <v>2</v>
      </c>
      <c r="O13" s="8">
        <v>2011</v>
      </c>
    </row>
    <row r="14" spans="1:15" x14ac:dyDescent="0.2">
      <c r="A14" s="1" t="s">
        <v>25</v>
      </c>
      <c r="B14" s="1">
        <v>13</v>
      </c>
      <c r="C14" s="1">
        <v>28938</v>
      </c>
      <c r="D14" s="1">
        <v>28938</v>
      </c>
      <c r="E14" s="1">
        <v>-25</v>
      </c>
      <c r="F14" s="1">
        <v>25</v>
      </c>
      <c r="G14" s="1">
        <v>50</v>
      </c>
      <c r="H14" s="2">
        <v>1.26771027714</v>
      </c>
      <c r="I14" s="2">
        <v>3.8853882577099998</v>
      </c>
      <c r="J14" s="1">
        <v>36685</v>
      </c>
      <c r="K14" s="1">
        <v>47</v>
      </c>
      <c r="L14" s="1">
        <v>1</v>
      </c>
      <c r="M14" s="1">
        <v>-25</v>
      </c>
      <c r="N14" s="1">
        <v>1</v>
      </c>
      <c r="O14" s="8">
        <v>2011</v>
      </c>
    </row>
    <row r="15" spans="1:15" x14ac:dyDescent="0.2">
      <c r="A15" s="1" t="s">
        <v>26</v>
      </c>
      <c r="B15" s="1">
        <v>14</v>
      </c>
      <c r="C15" s="1">
        <v>3080</v>
      </c>
      <c r="D15" s="1">
        <v>3080</v>
      </c>
      <c r="E15" s="1">
        <v>-54</v>
      </c>
      <c r="F15" s="1">
        <v>48</v>
      </c>
      <c r="G15" s="1">
        <v>102</v>
      </c>
      <c r="H15" s="2">
        <v>-0.487012987013</v>
      </c>
      <c r="I15" s="2">
        <v>6.7494944620600004</v>
      </c>
      <c r="J15" s="1">
        <v>-1500</v>
      </c>
      <c r="K15" s="1">
        <v>71</v>
      </c>
      <c r="L15" s="1">
        <v>2</v>
      </c>
      <c r="M15" s="1">
        <v>-51</v>
      </c>
      <c r="N15" s="1">
        <v>0</v>
      </c>
      <c r="O15" s="8">
        <v>2011</v>
      </c>
    </row>
    <row r="16" spans="1:15" x14ac:dyDescent="0.2">
      <c r="A16" s="1" t="s">
        <v>27</v>
      </c>
      <c r="B16" s="1">
        <v>15</v>
      </c>
      <c r="C16" s="1">
        <v>3071</v>
      </c>
      <c r="D16" s="1">
        <v>3071</v>
      </c>
      <c r="E16" s="1">
        <v>-20</v>
      </c>
      <c r="F16" s="1">
        <v>16</v>
      </c>
      <c r="G16" s="1">
        <v>36</v>
      </c>
      <c r="H16" s="2">
        <v>0.84565288179700004</v>
      </c>
      <c r="I16" s="2">
        <v>3.4451954032100001</v>
      </c>
      <c r="J16" s="1">
        <v>2597</v>
      </c>
      <c r="K16" s="1">
        <v>33</v>
      </c>
      <c r="L16" s="1">
        <v>2</v>
      </c>
      <c r="M16" s="1">
        <v>-20</v>
      </c>
      <c r="N16" s="1">
        <v>1</v>
      </c>
      <c r="O16" s="8">
        <v>2011</v>
      </c>
    </row>
    <row r="17" spans="1:15" x14ac:dyDescent="0.2">
      <c r="A17" s="1" t="s">
        <v>28</v>
      </c>
      <c r="B17" s="1">
        <v>16</v>
      </c>
      <c r="C17" s="1">
        <v>21340</v>
      </c>
      <c r="D17" s="1">
        <v>21340</v>
      </c>
      <c r="E17" s="1">
        <v>-149</v>
      </c>
      <c r="F17" s="1">
        <v>47</v>
      </c>
      <c r="G17" s="1">
        <v>196</v>
      </c>
      <c r="H17" s="2">
        <v>1.1759137769400001</v>
      </c>
      <c r="I17" s="2">
        <v>4.7474139346199999</v>
      </c>
      <c r="J17" s="1">
        <v>25094</v>
      </c>
      <c r="K17" s="1">
        <v>82</v>
      </c>
      <c r="L17" s="1">
        <v>2</v>
      </c>
      <c r="M17" s="1">
        <v>-149</v>
      </c>
      <c r="N17" s="1">
        <v>2</v>
      </c>
      <c r="O17" s="8">
        <v>2011</v>
      </c>
    </row>
    <row r="18" spans="1:15" x14ac:dyDescent="0.2">
      <c r="A18" s="1" t="s">
        <v>29</v>
      </c>
      <c r="B18" s="1">
        <v>17</v>
      </c>
      <c r="C18" s="1">
        <v>9783</v>
      </c>
      <c r="D18" s="1">
        <v>9783</v>
      </c>
      <c r="E18" s="1">
        <v>-53</v>
      </c>
      <c r="F18" s="1">
        <v>74</v>
      </c>
      <c r="G18" s="1">
        <v>127</v>
      </c>
      <c r="H18" s="2">
        <v>0.68516814882999999</v>
      </c>
      <c r="I18" s="2">
        <v>6.3285325168400002</v>
      </c>
      <c r="J18" s="1">
        <v>6703</v>
      </c>
      <c r="K18" s="1">
        <v>92</v>
      </c>
      <c r="L18" s="1">
        <v>1</v>
      </c>
      <c r="M18" s="1">
        <v>-53</v>
      </c>
      <c r="N18" s="1">
        <v>1</v>
      </c>
      <c r="O18" s="8">
        <v>2011</v>
      </c>
    </row>
    <row r="19" spans="1:15" x14ac:dyDescent="0.2">
      <c r="A19" s="1" t="s">
        <v>30</v>
      </c>
      <c r="B19" s="1">
        <v>18</v>
      </c>
      <c r="C19" s="1">
        <v>4652</v>
      </c>
      <c r="D19" s="1">
        <v>4652</v>
      </c>
      <c r="E19" s="1">
        <v>-35</v>
      </c>
      <c r="F19" s="1">
        <v>21</v>
      </c>
      <c r="G19" s="1">
        <v>56</v>
      </c>
      <c r="H19" s="2">
        <v>3.0464316423</v>
      </c>
      <c r="I19" s="2">
        <v>3.42321404583</v>
      </c>
      <c r="J19" s="1">
        <v>14172</v>
      </c>
      <c r="K19" s="1">
        <v>37</v>
      </c>
      <c r="L19" s="1">
        <v>3</v>
      </c>
      <c r="M19" s="1">
        <v>-35</v>
      </c>
      <c r="N19" s="1">
        <v>3</v>
      </c>
      <c r="O19" s="8">
        <v>2011</v>
      </c>
    </row>
    <row r="20" spans="1:15" x14ac:dyDescent="0.2">
      <c r="A20" s="1" t="s">
        <v>31</v>
      </c>
      <c r="B20" s="1">
        <v>19</v>
      </c>
      <c r="C20" s="1">
        <v>1918</v>
      </c>
      <c r="D20" s="1">
        <v>1918</v>
      </c>
      <c r="E20" s="1">
        <v>-79</v>
      </c>
      <c r="F20" s="1">
        <v>89</v>
      </c>
      <c r="G20" s="1">
        <v>168</v>
      </c>
      <c r="H20" s="2">
        <v>-1.96976016684</v>
      </c>
      <c r="I20" s="2">
        <v>10.8607703541</v>
      </c>
      <c r="J20" s="1">
        <v>-3778</v>
      </c>
      <c r="K20" s="1">
        <v>86</v>
      </c>
      <c r="L20" s="1">
        <v>2</v>
      </c>
      <c r="M20" s="1">
        <v>-79</v>
      </c>
      <c r="N20" s="1">
        <v>-1</v>
      </c>
      <c r="O20" s="8">
        <v>2011</v>
      </c>
    </row>
    <row r="21" spans="1:15" x14ac:dyDescent="0.2">
      <c r="A21" s="1" t="s">
        <v>32</v>
      </c>
      <c r="B21" s="1">
        <v>20</v>
      </c>
      <c r="C21" s="1">
        <v>14017</v>
      </c>
      <c r="D21" s="1">
        <v>14017</v>
      </c>
      <c r="E21" s="1">
        <v>-32</v>
      </c>
      <c r="F21" s="1">
        <v>47</v>
      </c>
      <c r="G21" s="1">
        <v>79</v>
      </c>
      <c r="H21" s="2">
        <v>1.0833273881700001</v>
      </c>
      <c r="I21" s="2">
        <v>4.0633377507899997</v>
      </c>
      <c r="J21" s="1">
        <v>15185</v>
      </c>
      <c r="K21" s="1">
        <v>58</v>
      </c>
      <c r="L21" s="1">
        <v>1</v>
      </c>
      <c r="M21" s="1">
        <v>-32</v>
      </c>
      <c r="N21" s="1">
        <v>1</v>
      </c>
      <c r="O21" s="8">
        <v>2011</v>
      </c>
    </row>
    <row r="22" spans="1:15" x14ac:dyDescent="0.2">
      <c r="A22" s="1" t="s">
        <v>33</v>
      </c>
      <c r="B22" s="1">
        <v>21</v>
      </c>
      <c r="C22" s="1">
        <v>766439</v>
      </c>
      <c r="D22" s="1">
        <v>766439</v>
      </c>
      <c r="E22" s="1">
        <v>-146</v>
      </c>
      <c r="F22" s="1">
        <v>210</v>
      </c>
      <c r="G22" s="1">
        <v>356</v>
      </c>
      <c r="H22" s="2">
        <v>-0.15687876008400001</v>
      </c>
      <c r="I22" s="2">
        <v>9.9131477996800008</v>
      </c>
      <c r="J22" s="1">
        <v>-120238</v>
      </c>
      <c r="K22" s="1">
        <v>268</v>
      </c>
      <c r="L22" s="1">
        <v>0</v>
      </c>
      <c r="M22" s="1">
        <v>-146</v>
      </c>
      <c r="N22" s="1">
        <v>0</v>
      </c>
      <c r="O22" s="8">
        <v>2011</v>
      </c>
    </row>
    <row r="23" spans="1:15" x14ac:dyDescent="0.2">
      <c r="A23" s="1" t="s">
        <v>34</v>
      </c>
      <c r="B23" s="1">
        <v>22</v>
      </c>
      <c r="C23" s="1">
        <v>734</v>
      </c>
      <c r="D23" s="1">
        <v>734</v>
      </c>
      <c r="E23" s="1">
        <v>-9</v>
      </c>
      <c r="F23" s="1">
        <v>15</v>
      </c>
      <c r="G23" s="1">
        <v>24</v>
      </c>
      <c r="H23" s="2">
        <v>3.0531335149899999</v>
      </c>
      <c r="I23" s="2">
        <v>3.2592203713500001</v>
      </c>
      <c r="J23" s="1">
        <v>2241</v>
      </c>
      <c r="K23" s="1">
        <v>25</v>
      </c>
      <c r="L23" s="1">
        <v>3</v>
      </c>
      <c r="M23" s="1">
        <v>-9</v>
      </c>
      <c r="N23" s="1">
        <v>3</v>
      </c>
      <c r="O23" s="8">
        <v>2011</v>
      </c>
    </row>
    <row r="24" spans="1:15" x14ac:dyDescent="0.2">
      <c r="A24" s="1" t="s">
        <v>35</v>
      </c>
      <c r="B24" s="1">
        <v>24</v>
      </c>
      <c r="C24" s="1">
        <v>57749</v>
      </c>
      <c r="D24" s="1">
        <v>57749</v>
      </c>
      <c r="E24" s="1">
        <v>-194</v>
      </c>
      <c r="F24" s="1">
        <v>897</v>
      </c>
      <c r="G24" s="1">
        <v>1091</v>
      </c>
      <c r="H24" s="2">
        <v>15.8504909176</v>
      </c>
      <c r="I24" s="2">
        <v>86.9752628249</v>
      </c>
      <c r="J24" s="1">
        <v>915350</v>
      </c>
      <c r="K24" s="1">
        <v>878</v>
      </c>
      <c r="L24" s="1">
        <v>3</v>
      </c>
      <c r="M24" s="1">
        <v>-194</v>
      </c>
      <c r="N24" s="1">
        <v>2</v>
      </c>
      <c r="O24" s="8">
        <v>2011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7"/>
  <sheetViews>
    <sheetView workbookViewId="0">
      <selection activeCell="H1" sqref="H1"/>
    </sheetView>
  </sheetViews>
  <sheetFormatPr defaultRowHeight="12.75" x14ac:dyDescent="0.2"/>
  <cols>
    <col min="1" max="1" width="5.7109375" style="1" customWidth="1"/>
    <col min="2" max="3" width="10.7109375" style="1" customWidth="1"/>
    <col min="4" max="4" width="19.7109375" style="1" customWidth="1"/>
    <col min="5" max="7" width="10.7109375" style="1" customWidth="1"/>
    <col min="8" max="9" width="19.7109375" style="2" customWidth="1"/>
    <col min="10" max="10" width="19.7109375" style="1" customWidth="1"/>
    <col min="11" max="13" width="10.7109375" style="1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65</v>
      </c>
      <c r="I1" s="2" t="s">
        <v>7</v>
      </c>
      <c r="J1" s="1" t="s">
        <v>8</v>
      </c>
      <c r="K1" s="1" t="s">
        <v>39</v>
      </c>
    </row>
    <row r="2" spans="1:11" x14ac:dyDescent="0.2">
      <c r="A2" s="1" t="s">
        <v>13</v>
      </c>
      <c r="B2" s="1">
        <v>1</v>
      </c>
      <c r="C2" s="1">
        <v>1446</v>
      </c>
      <c r="D2" s="1">
        <v>5784</v>
      </c>
      <c r="E2" s="1">
        <v>-1.3698825836199999</v>
      </c>
      <c r="F2" s="1">
        <v>2.2961196899399998</v>
      </c>
      <c r="G2" s="1">
        <v>3.6660022735600002</v>
      </c>
      <c r="H2" s="2">
        <v>0.45746373091999998</v>
      </c>
      <c r="I2" s="2">
        <v>0.44070738730999998</v>
      </c>
      <c r="J2" s="1">
        <v>661.49255490300004</v>
      </c>
      <c r="K2" s="1">
        <v>2012</v>
      </c>
    </row>
    <row r="3" spans="1:11" x14ac:dyDescent="0.2">
      <c r="A3" s="1" t="s">
        <v>14</v>
      </c>
      <c r="B3" s="1">
        <v>2</v>
      </c>
      <c r="C3" s="1">
        <v>4134</v>
      </c>
      <c r="D3" s="1">
        <v>16536</v>
      </c>
      <c r="E3" s="1">
        <v>-2.43835926056</v>
      </c>
      <c r="F3" s="1">
        <v>4.1461439132700004</v>
      </c>
      <c r="G3" s="1">
        <v>6.5845031738299999</v>
      </c>
      <c r="H3" s="2">
        <v>0.43363269135999999</v>
      </c>
      <c r="I3" s="2">
        <v>0.47520674264000001</v>
      </c>
      <c r="J3" s="1">
        <v>1792.63754606</v>
      </c>
      <c r="K3" s="8">
        <v>2012</v>
      </c>
    </row>
    <row r="4" spans="1:11" x14ac:dyDescent="0.2">
      <c r="A4" s="1" t="s">
        <v>15</v>
      </c>
      <c r="B4" s="1">
        <v>3</v>
      </c>
      <c r="C4" s="1">
        <v>20363</v>
      </c>
      <c r="D4" s="1">
        <v>81452</v>
      </c>
      <c r="E4" s="1">
        <v>-0.99645137787000004</v>
      </c>
      <c r="F4" s="1">
        <v>1.3408179283099999</v>
      </c>
      <c r="G4" s="1">
        <v>2.3372693061800001</v>
      </c>
      <c r="H4" s="2">
        <v>0.27033163533999999</v>
      </c>
      <c r="I4" s="2">
        <v>0.30889889148999999</v>
      </c>
      <c r="J4" s="1">
        <v>5504.7630903700001</v>
      </c>
      <c r="K4" s="8">
        <v>2012</v>
      </c>
    </row>
    <row r="5" spans="1:11" x14ac:dyDescent="0.2">
      <c r="A5" s="1" t="s">
        <v>16</v>
      </c>
      <c r="B5" s="1">
        <v>4</v>
      </c>
      <c r="C5" s="1">
        <v>10103</v>
      </c>
      <c r="D5" s="1">
        <v>40412</v>
      </c>
      <c r="E5" s="1">
        <v>-0.78174781799000004</v>
      </c>
      <c r="F5" s="1">
        <v>1.09438896179</v>
      </c>
      <c r="G5" s="1">
        <v>1.8761367797899999</v>
      </c>
      <c r="H5" s="2">
        <v>5.4347199399999997E-2</v>
      </c>
      <c r="I5" s="2">
        <v>0.18292950153000001</v>
      </c>
      <c r="J5" s="1">
        <v>549.06975555400004</v>
      </c>
      <c r="K5" s="8">
        <v>2012</v>
      </c>
    </row>
    <row r="6" spans="1:11" x14ac:dyDescent="0.2">
      <c r="A6" s="1" t="s">
        <v>17</v>
      </c>
      <c r="B6" s="1">
        <v>5</v>
      </c>
      <c r="C6" s="1">
        <v>17417</v>
      </c>
      <c r="D6" s="1">
        <v>69668</v>
      </c>
      <c r="E6" s="1">
        <v>-0.73070049286000005</v>
      </c>
      <c r="F6" s="1">
        <v>1.13153934479</v>
      </c>
      <c r="G6" s="1">
        <v>1.86223983765</v>
      </c>
      <c r="H6" s="2">
        <v>1.9926201E-4</v>
      </c>
      <c r="I6" s="2">
        <v>0.13584162547</v>
      </c>
      <c r="J6" s="1">
        <v>3.4705464839900002</v>
      </c>
      <c r="K6" s="8">
        <v>2012</v>
      </c>
    </row>
    <row r="7" spans="1:11" x14ac:dyDescent="0.2">
      <c r="A7" s="1" t="s">
        <v>18</v>
      </c>
      <c r="B7" s="1">
        <v>6</v>
      </c>
      <c r="C7" s="1">
        <v>91</v>
      </c>
      <c r="D7" s="1">
        <v>364</v>
      </c>
      <c r="E7" s="1">
        <v>-0.99505043029999996</v>
      </c>
      <c r="F7" s="1">
        <v>0.24614715576000001</v>
      </c>
      <c r="G7" s="1">
        <v>1.24119758606</v>
      </c>
      <c r="H7" s="2">
        <v>-0.40922986544000001</v>
      </c>
      <c r="I7" s="2">
        <v>0.23525102379999999</v>
      </c>
      <c r="J7" s="1">
        <v>-37.239917755100002</v>
      </c>
      <c r="K7" s="8">
        <v>2012</v>
      </c>
    </row>
    <row r="8" spans="1:11" x14ac:dyDescent="0.2">
      <c r="A8" s="1" t="s">
        <v>19</v>
      </c>
      <c r="B8" s="1">
        <v>7</v>
      </c>
      <c r="C8" s="1">
        <v>12260</v>
      </c>
      <c r="D8" s="1">
        <v>49040</v>
      </c>
      <c r="E8" s="1">
        <v>-3.17130565643</v>
      </c>
      <c r="F8" s="1">
        <v>3.9954957962000002</v>
      </c>
      <c r="G8" s="1">
        <v>7.1668014526399997</v>
      </c>
      <c r="H8" s="2">
        <v>0.29637626654999999</v>
      </c>
      <c r="I8" s="2">
        <v>0.56462319322999999</v>
      </c>
      <c r="J8" s="1">
        <v>3633.57302785</v>
      </c>
      <c r="K8" s="8">
        <v>2012</v>
      </c>
    </row>
    <row r="9" spans="1:11" x14ac:dyDescent="0.2">
      <c r="A9" s="1" t="s">
        <v>36</v>
      </c>
      <c r="B9" s="1">
        <v>8</v>
      </c>
      <c r="C9" s="1">
        <v>2545</v>
      </c>
      <c r="D9" s="1">
        <v>10180</v>
      </c>
      <c r="E9" s="1">
        <v>-3.8503432273899998</v>
      </c>
      <c r="F9" s="1">
        <v>1.78856992722</v>
      </c>
      <c r="G9" s="1">
        <v>5.6389131546</v>
      </c>
      <c r="H9" s="2">
        <v>0.2816707597</v>
      </c>
      <c r="I9" s="2">
        <v>0.84345988029999996</v>
      </c>
      <c r="J9" s="1">
        <v>716.85208344499995</v>
      </c>
      <c r="K9" s="8">
        <v>2012</v>
      </c>
    </row>
    <row r="10" spans="1:11" x14ac:dyDescent="0.2">
      <c r="A10" s="1" t="s">
        <v>20</v>
      </c>
      <c r="B10" s="1">
        <v>9</v>
      </c>
      <c r="C10" s="1">
        <v>5922</v>
      </c>
      <c r="D10" s="1">
        <v>23688</v>
      </c>
      <c r="E10" s="1">
        <v>-0.78144741058</v>
      </c>
      <c r="F10" s="1">
        <v>1.4809923171999999</v>
      </c>
      <c r="G10" s="1">
        <v>2.2624397277799999</v>
      </c>
      <c r="H10" s="2">
        <v>6.8176762269999996E-2</v>
      </c>
      <c r="I10" s="2">
        <v>0.27923466046000001</v>
      </c>
      <c r="J10" s="1">
        <v>403.742786169</v>
      </c>
      <c r="K10" s="8">
        <v>2012</v>
      </c>
    </row>
    <row r="11" spans="1:11" x14ac:dyDescent="0.2">
      <c r="A11" s="1" t="s">
        <v>21</v>
      </c>
      <c r="B11" s="1">
        <v>10</v>
      </c>
      <c r="C11" s="1">
        <v>881</v>
      </c>
      <c r="D11" s="1">
        <v>3524</v>
      </c>
      <c r="E11" s="1">
        <v>-0.82476711273000003</v>
      </c>
      <c r="F11" s="1">
        <v>0.51628398895000005</v>
      </c>
      <c r="G11" s="1">
        <v>1.34105110168</v>
      </c>
      <c r="H11" s="2">
        <v>-3.7698559E-2</v>
      </c>
      <c r="I11" s="2">
        <v>0.12874300558999999</v>
      </c>
      <c r="J11" s="1">
        <v>-33.2124304771</v>
      </c>
      <c r="K11" s="8">
        <v>2012</v>
      </c>
    </row>
    <row r="12" spans="1:11" x14ac:dyDescent="0.2">
      <c r="A12" s="1" t="s">
        <v>22</v>
      </c>
      <c r="B12" s="1">
        <v>11</v>
      </c>
      <c r="C12" s="1">
        <v>57586</v>
      </c>
      <c r="D12" s="1">
        <v>230344</v>
      </c>
      <c r="E12" s="1">
        <v>-3.4168944358800002</v>
      </c>
      <c r="F12" s="1">
        <v>8.2769985198999994</v>
      </c>
      <c r="G12" s="1">
        <v>11.693892955800001</v>
      </c>
      <c r="H12" s="2">
        <v>0.41028670304999998</v>
      </c>
      <c r="I12" s="2">
        <v>1.07141168304</v>
      </c>
      <c r="J12" s="1">
        <v>23626.770081800001</v>
      </c>
      <c r="K12" s="8">
        <v>2012</v>
      </c>
    </row>
    <row r="13" spans="1:11" x14ac:dyDescent="0.2">
      <c r="A13" s="1" t="s">
        <v>23</v>
      </c>
      <c r="B13" s="1">
        <v>12</v>
      </c>
      <c r="C13" s="1">
        <v>2265</v>
      </c>
      <c r="D13" s="1">
        <v>9060</v>
      </c>
      <c r="E13" s="1">
        <v>-0.53690099715999995</v>
      </c>
      <c r="F13" s="1">
        <v>1.1003198623699999</v>
      </c>
      <c r="G13" s="1">
        <v>1.63722085953</v>
      </c>
      <c r="H13" s="2">
        <v>-3.7868863439999997E-2</v>
      </c>
      <c r="I13" s="2">
        <v>0.12783556116</v>
      </c>
      <c r="J13" s="1">
        <v>-85.772975683200002</v>
      </c>
      <c r="K13" s="8">
        <v>2012</v>
      </c>
    </row>
    <row r="14" spans="1:11" x14ac:dyDescent="0.2">
      <c r="A14" s="1" t="s">
        <v>24</v>
      </c>
      <c r="B14" s="1">
        <v>13</v>
      </c>
      <c r="C14" s="1">
        <v>1792</v>
      </c>
      <c r="D14" s="1">
        <v>7168</v>
      </c>
      <c r="E14" s="1">
        <v>-0.41020393372000002</v>
      </c>
      <c r="F14" s="1">
        <v>0.30944347381999998</v>
      </c>
      <c r="G14" s="1">
        <v>0.71964740753000001</v>
      </c>
      <c r="H14" s="2">
        <v>-6.1339695139999997E-2</v>
      </c>
      <c r="I14" s="2">
        <v>7.7682996549999994E-2</v>
      </c>
      <c r="J14" s="1">
        <v>-109.92073369000001</v>
      </c>
      <c r="K14" s="8">
        <v>2012</v>
      </c>
    </row>
    <row r="15" spans="1:11" x14ac:dyDescent="0.2">
      <c r="A15" s="1" t="s">
        <v>25</v>
      </c>
      <c r="B15" s="1">
        <v>14</v>
      </c>
      <c r="C15" s="1">
        <v>7250</v>
      </c>
      <c r="D15" s="1">
        <v>29000</v>
      </c>
      <c r="E15" s="1">
        <v>-0.37765693665</v>
      </c>
      <c r="F15" s="1">
        <v>0.21263933182</v>
      </c>
      <c r="G15" s="1">
        <v>0.59029626846000005</v>
      </c>
      <c r="H15" s="2">
        <v>-6.5337202240000003E-2</v>
      </c>
      <c r="I15" s="2">
        <v>5.7418759569999998E-2</v>
      </c>
      <c r="J15" s="1">
        <v>-473.69471621500003</v>
      </c>
      <c r="K15" s="8">
        <v>2012</v>
      </c>
    </row>
    <row r="16" spans="1:11" x14ac:dyDescent="0.2">
      <c r="A16" s="1" t="s">
        <v>26</v>
      </c>
      <c r="B16" s="1">
        <v>15</v>
      </c>
      <c r="C16" s="1">
        <v>895</v>
      </c>
      <c r="D16" s="1">
        <v>3580</v>
      </c>
      <c r="E16" s="1">
        <v>-0.69487524033000003</v>
      </c>
      <c r="F16" s="1">
        <v>0.53054809570000006</v>
      </c>
      <c r="G16" s="1">
        <v>1.22542333603</v>
      </c>
      <c r="H16" s="2">
        <v>-6.92980995E-3</v>
      </c>
      <c r="I16" s="2">
        <v>0.13076474234999999</v>
      </c>
      <c r="J16" s="1">
        <v>-6.2021799087499998</v>
      </c>
      <c r="K16" s="8">
        <v>2012</v>
      </c>
    </row>
    <row r="17" spans="1:11" x14ac:dyDescent="0.2">
      <c r="A17" s="1" t="s">
        <v>37</v>
      </c>
      <c r="B17" s="1">
        <v>16</v>
      </c>
      <c r="C17" s="1">
        <v>5034</v>
      </c>
      <c r="D17" s="1">
        <v>20136</v>
      </c>
      <c r="E17" s="1">
        <v>-0.17270755768000001</v>
      </c>
      <c r="F17" s="1">
        <v>0.77029037475999995</v>
      </c>
      <c r="G17" s="1">
        <v>0.94299793242999996</v>
      </c>
      <c r="H17" s="2">
        <v>0.21619356896</v>
      </c>
      <c r="I17" s="2">
        <v>0.13381590295000001</v>
      </c>
      <c r="J17" s="1">
        <v>1088.31842613</v>
      </c>
      <c r="K17" s="8">
        <v>2012</v>
      </c>
    </row>
    <row r="18" spans="1:11" x14ac:dyDescent="0.2">
      <c r="A18" s="1" t="s">
        <v>27</v>
      </c>
      <c r="B18" s="1">
        <v>17</v>
      </c>
      <c r="C18" s="1">
        <v>711</v>
      </c>
      <c r="D18" s="1">
        <v>2844</v>
      </c>
      <c r="E18" s="1">
        <v>-0.32618522643999998</v>
      </c>
      <c r="F18" s="1">
        <v>0.25474786758000001</v>
      </c>
      <c r="G18" s="1">
        <v>0.58093309403000004</v>
      </c>
      <c r="H18" s="2">
        <v>-5.1485252109999997E-2</v>
      </c>
      <c r="I18" s="2">
        <v>6.2182445029999998E-2</v>
      </c>
      <c r="J18" s="1">
        <v>-36.606014251700003</v>
      </c>
      <c r="K18" s="8">
        <v>2012</v>
      </c>
    </row>
    <row r="19" spans="1:11" x14ac:dyDescent="0.2">
      <c r="A19" s="1" t="s">
        <v>28</v>
      </c>
      <c r="B19" s="1">
        <v>18</v>
      </c>
      <c r="C19" s="1">
        <v>6568</v>
      </c>
      <c r="D19" s="1">
        <v>26272</v>
      </c>
      <c r="E19" s="1">
        <v>-0.74606800079000002</v>
      </c>
      <c r="F19" s="1">
        <v>0.84976577759000005</v>
      </c>
      <c r="G19" s="1">
        <v>1.5958337783800001</v>
      </c>
      <c r="H19" s="2">
        <v>-5.049787344E-2</v>
      </c>
      <c r="I19" s="2">
        <v>9.3107769699999995E-2</v>
      </c>
      <c r="J19" s="1">
        <v>-331.67003274000001</v>
      </c>
      <c r="K19" s="8">
        <v>2012</v>
      </c>
    </row>
    <row r="20" spans="1:11" x14ac:dyDescent="0.2">
      <c r="A20" s="1" t="s">
        <v>29</v>
      </c>
      <c r="B20" s="1">
        <v>19</v>
      </c>
      <c r="C20" s="1">
        <v>1060</v>
      </c>
      <c r="D20" s="1">
        <v>4240</v>
      </c>
      <c r="E20" s="1">
        <v>-0.44710922241000001</v>
      </c>
      <c r="F20" s="1">
        <v>0.78106594086000003</v>
      </c>
      <c r="G20" s="1">
        <v>1.22817516327</v>
      </c>
      <c r="H20" s="2">
        <v>-3.9003342500000003E-2</v>
      </c>
      <c r="I20" s="2">
        <v>0.12490598662999999</v>
      </c>
      <c r="J20" s="1">
        <v>-41.343543052699999</v>
      </c>
      <c r="K20" s="8">
        <v>2012</v>
      </c>
    </row>
    <row r="21" spans="1:11" x14ac:dyDescent="0.2">
      <c r="A21" s="1" t="s">
        <v>30</v>
      </c>
      <c r="B21" s="1">
        <v>20</v>
      </c>
      <c r="C21" s="1">
        <v>1163</v>
      </c>
      <c r="D21" s="1">
        <v>4652</v>
      </c>
      <c r="E21" s="1">
        <v>-0.33374881744000001</v>
      </c>
      <c r="F21" s="1">
        <v>8.2863807679999998E-2</v>
      </c>
      <c r="G21" s="1">
        <v>0.41661262512000002</v>
      </c>
      <c r="H21" s="2">
        <v>-9.3442532280000004E-2</v>
      </c>
      <c r="I21" s="2">
        <v>5.3766304450000003E-2</v>
      </c>
      <c r="J21" s="1">
        <v>-108.673665047</v>
      </c>
      <c r="K21" s="8">
        <v>2012</v>
      </c>
    </row>
    <row r="22" spans="1:11" x14ac:dyDescent="0.2">
      <c r="A22" s="1" t="s">
        <v>31</v>
      </c>
      <c r="B22" s="1">
        <v>21</v>
      </c>
      <c r="C22" s="1">
        <v>447</v>
      </c>
      <c r="D22" s="1">
        <v>1788</v>
      </c>
      <c r="E22" s="1">
        <v>-0.52273464202999997</v>
      </c>
      <c r="F22" s="1">
        <v>0.39424324036000002</v>
      </c>
      <c r="G22" s="1">
        <v>0.91697788239</v>
      </c>
      <c r="H22" s="2">
        <v>-7.1596720600000004E-3</v>
      </c>
      <c r="I22" s="2">
        <v>0.14959933084999999</v>
      </c>
      <c r="J22" s="1">
        <v>-3.2003734111800002</v>
      </c>
      <c r="K22" s="8">
        <v>2012</v>
      </c>
    </row>
    <row r="23" spans="1:11" x14ac:dyDescent="0.2">
      <c r="A23" s="1" t="s">
        <v>32</v>
      </c>
      <c r="B23" s="1">
        <v>22</v>
      </c>
      <c r="C23" s="1">
        <v>3379</v>
      </c>
      <c r="D23" s="1">
        <v>13516</v>
      </c>
      <c r="E23" s="1">
        <v>-0.36525058746</v>
      </c>
      <c r="F23" s="1">
        <v>0.19228076934999999</v>
      </c>
      <c r="G23" s="1">
        <v>0.55753135680999999</v>
      </c>
      <c r="H23" s="2">
        <v>-6.4927480740000001E-2</v>
      </c>
      <c r="I23" s="2">
        <v>6.641340925E-2</v>
      </c>
      <c r="J23" s="1">
        <v>-219.389957428</v>
      </c>
      <c r="K23" s="8">
        <v>2012</v>
      </c>
    </row>
    <row r="24" spans="1:11" x14ac:dyDescent="0.2">
      <c r="A24" s="1" t="s">
        <v>33</v>
      </c>
      <c r="B24" s="1">
        <v>23</v>
      </c>
      <c r="C24" s="1">
        <v>211745</v>
      </c>
      <c r="D24" s="1">
        <v>846980</v>
      </c>
      <c r="E24" s="1">
        <v>-1.61361777782</v>
      </c>
      <c r="F24" s="1">
        <v>1.8804469108599999</v>
      </c>
      <c r="G24" s="1">
        <v>3.49406468868</v>
      </c>
      <c r="H24" s="2">
        <v>-1.9541910169999999E-2</v>
      </c>
      <c r="I24" s="2">
        <v>0.14321273969000001</v>
      </c>
      <c r="J24" s="1">
        <v>-4137.9017684500004</v>
      </c>
      <c r="K24" s="8">
        <v>2012</v>
      </c>
    </row>
    <row r="25" spans="1:11" x14ac:dyDescent="0.2">
      <c r="A25" s="1" t="s">
        <v>34</v>
      </c>
      <c r="B25" s="1">
        <v>24</v>
      </c>
      <c r="C25" s="1">
        <v>189</v>
      </c>
      <c r="D25" s="1">
        <v>756</v>
      </c>
      <c r="E25" s="1">
        <v>-0.42999744415000002</v>
      </c>
      <c r="F25" s="1">
        <v>7.9817771910000002E-2</v>
      </c>
      <c r="G25" s="1">
        <v>0.50981521606000002</v>
      </c>
      <c r="H25" s="2">
        <v>-7.8079385099999996E-2</v>
      </c>
      <c r="I25" s="2">
        <v>8.1968235249999993E-2</v>
      </c>
      <c r="J25" s="1">
        <v>-14.7570037842</v>
      </c>
      <c r="K25" s="8">
        <v>2012</v>
      </c>
    </row>
    <row r="26" spans="1:11" x14ac:dyDescent="0.2">
      <c r="A26" s="1" t="s">
        <v>38</v>
      </c>
      <c r="B26" s="1">
        <v>25</v>
      </c>
      <c r="C26" s="1">
        <v>426</v>
      </c>
      <c r="D26" s="1">
        <v>1704</v>
      </c>
      <c r="E26" s="1">
        <v>-0.66320562363000002</v>
      </c>
      <c r="F26" s="1">
        <v>0.45330524444999998</v>
      </c>
      <c r="G26" s="1">
        <v>1.11651086807</v>
      </c>
      <c r="H26" s="2">
        <v>3.886057457E-2</v>
      </c>
      <c r="I26" s="2">
        <v>0.17190135291</v>
      </c>
      <c r="J26" s="1">
        <v>16.554604768800001</v>
      </c>
      <c r="K26" s="8">
        <v>2012</v>
      </c>
    </row>
    <row r="27" spans="1:11" x14ac:dyDescent="0.2">
      <c r="A27" s="1" t="s">
        <v>35</v>
      </c>
      <c r="B27" s="1">
        <v>27</v>
      </c>
      <c r="C27" s="1">
        <v>21386</v>
      </c>
      <c r="D27" s="1">
        <v>85544</v>
      </c>
      <c r="E27" s="1">
        <v>-2.5803546905500001</v>
      </c>
      <c r="F27" s="1">
        <v>8.2749691009500008</v>
      </c>
      <c r="G27" s="1">
        <v>10.8553237915</v>
      </c>
      <c r="H27" s="2">
        <v>0.14417715649000001</v>
      </c>
      <c r="I27" s="2">
        <v>0.71205633955000003</v>
      </c>
      <c r="J27" s="1">
        <v>3083.3726687399999</v>
      </c>
      <c r="K27" s="8">
        <v>2012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5"/>
  <sheetViews>
    <sheetView workbookViewId="0">
      <selection activeCell="H1" sqref="H1"/>
    </sheetView>
  </sheetViews>
  <sheetFormatPr defaultRowHeight="12.75" x14ac:dyDescent="0.2"/>
  <cols>
    <col min="1" max="1" width="5.7109375" style="10" customWidth="1"/>
    <col min="2" max="3" width="10.7109375" style="10" customWidth="1"/>
    <col min="4" max="4" width="19.7109375" style="10" customWidth="1"/>
    <col min="5" max="7" width="10.7109375" style="10" customWidth="1"/>
    <col min="8" max="9" width="19.7109375" style="2" customWidth="1"/>
    <col min="10" max="10" width="19.7109375" style="10" customWidth="1"/>
    <col min="11" max="13" width="10.7109375" style="10" customWidth="1"/>
    <col min="14" max="16384" width="9.140625" style="9"/>
  </cols>
  <sheetData>
    <row r="1" spans="1:11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2" t="s">
        <v>65</v>
      </c>
      <c r="I1" s="2" t="s">
        <v>7</v>
      </c>
      <c r="J1" s="10" t="s">
        <v>8</v>
      </c>
      <c r="K1" s="10" t="s">
        <v>39</v>
      </c>
    </row>
    <row r="2" spans="1:11" x14ac:dyDescent="0.2">
      <c r="A2" s="10" t="s">
        <v>13</v>
      </c>
      <c r="B2" s="10">
        <v>1</v>
      </c>
      <c r="C2" s="10">
        <v>439</v>
      </c>
      <c r="D2" s="10">
        <v>1756</v>
      </c>
      <c r="E2" s="10">
        <v>-0.39185237885000002</v>
      </c>
      <c r="F2" s="10">
        <v>0.85057497024999995</v>
      </c>
      <c r="G2" s="10">
        <v>1.24242734909</v>
      </c>
      <c r="H2" s="2">
        <v>9.9038313619999999E-2</v>
      </c>
      <c r="I2" s="2">
        <v>0.2001230188</v>
      </c>
      <c r="J2" s="10">
        <v>43.477819681200003</v>
      </c>
      <c r="K2" s="10">
        <v>2013</v>
      </c>
    </row>
    <row r="3" spans="1:11" x14ac:dyDescent="0.2">
      <c r="A3" s="10" t="s">
        <v>14</v>
      </c>
      <c r="B3" s="10">
        <v>2</v>
      </c>
      <c r="C3" s="10">
        <v>17647</v>
      </c>
      <c r="D3" s="10">
        <v>70588</v>
      </c>
      <c r="E3" s="10">
        <v>-1.52127170563</v>
      </c>
      <c r="F3" s="10">
        <v>1.4678092002900001</v>
      </c>
      <c r="G3" s="10">
        <v>2.9890809059099999</v>
      </c>
      <c r="H3" s="2">
        <v>0.23869587457999999</v>
      </c>
      <c r="I3" s="2">
        <v>0.33881567797000001</v>
      </c>
      <c r="J3" s="10">
        <v>4212.2660987400004</v>
      </c>
      <c r="K3" s="10">
        <v>2013</v>
      </c>
    </row>
    <row r="4" spans="1:11" x14ac:dyDescent="0.2">
      <c r="A4" s="10" t="s">
        <v>15</v>
      </c>
      <c r="B4" s="10">
        <v>3</v>
      </c>
      <c r="C4" s="10">
        <v>18883</v>
      </c>
      <c r="D4" s="10">
        <v>75532</v>
      </c>
      <c r="E4" s="10">
        <v>-1.5199146270799999</v>
      </c>
      <c r="F4" s="10">
        <v>1.52118301392</v>
      </c>
      <c r="G4" s="10">
        <v>3.0410976409899999</v>
      </c>
      <c r="H4" s="2">
        <v>0.20857510501000001</v>
      </c>
      <c r="I4" s="2">
        <v>0.32693239401000002</v>
      </c>
      <c r="J4" s="10">
        <v>3938.5237078700002</v>
      </c>
      <c r="K4" s="10">
        <v>2013</v>
      </c>
    </row>
    <row r="5" spans="1:11" x14ac:dyDescent="0.2">
      <c r="A5" s="10" t="s">
        <v>16</v>
      </c>
      <c r="B5" s="10">
        <v>4</v>
      </c>
      <c r="C5" s="10">
        <v>12067</v>
      </c>
      <c r="D5" s="10">
        <v>48268</v>
      </c>
      <c r="E5" s="10">
        <v>-0.67710781096999995</v>
      </c>
      <c r="F5" s="10">
        <v>0.86281490325999999</v>
      </c>
      <c r="G5" s="10">
        <v>1.53992271423</v>
      </c>
      <c r="H5" s="2">
        <v>4.3893469050000002E-2</v>
      </c>
      <c r="I5" s="2">
        <v>0.13866872743</v>
      </c>
      <c r="J5" s="10">
        <v>529.66249108299996</v>
      </c>
      <c r="K5" s="10">
        <v>2013</v>
      </c>
    </row>
    <row r="6" spans="1:11" x14ac:dyDescent="0.2">
      <c r="A6" s="10" t="s">
        <v>17</v>
      </c>
      <c r="B6" s="10">
        <v>5</v>
      </c>
      <c r="C6" s="10">
        <v>18579</v>
      </c>
      <c r="D6" s="10">
        <v>74316</v>
      </c>
      <c r="E6" s="10">
        <v>-0.71410942077999995</v>
      </c>
      <c r="F6" s="10">
        <v>1.01011514664</v>
      </c>
      <c r="G6" s="10">
        <v>1.7242245674100001</v>
      </c>
      <c r="H6" s="2">
        <v>3.0399416830000001E-2</v>
      </c>
      <c r="I6" s="2">
        <v>0.12844905387</v>
      </c>
      <c r="J6" s="10">
        <v>564.79076528500002</v>
      </c>
      <c r="K6" s="10">
        <v>2013</v>
      </c>
    </row>
    <row r="7" spans="1:11" x14ac:dyDescent="0.2">
      <c r="A7" s="10" t="s">
        <v>18</v>
      </c>
      <c r="B7" s="10">
        <v>6</v>
      </c>
      <c r="C7" s="10">
        <v>119</v>
      </c>
      <c r="D7" s="10">
        <v>476</v>
      </c>
      <c r="E7" s="10">
        <v>-0.61702156067000002</v>
      </c>
      <c r="F7" s="10">
        <v>0.32084846497000002</v>
      </c>
      <c r="G7" s="10">
        <v>0.93787002563999999</v>
      </c>
      <c r="H7" s="2">
        <v>-9.7468312050000006E-2</v>
      </c>
      <c r="I7" s="2">
        <v>0.14444176845000001</v>
      </c>
      <c r="J7" s="10">
        <v>-11.598729133599999</v>
      </c>
      <c r="K7" s="10">
        <v>2013</v>
      </c>
    </row>
    <row r="8" spans="1:11" x14ac:dyDescent="0.2">
      <c r="A8" s="10" t="s">
        <v>19</v>
      </c>
      <c r="B8" s="10">
        <v>7</v>
      </c>
      <c r="C8" s="10">
        <v>10038</v>
      </c>
      <c r="D8" s="10">
        <v>40152</v>
      </c>
      <c r="E8" s="10">
        <v>-1.0862078666699999</v>
      </c>
      <c r="F8" s="10">
        <v>1.37678909302</v>
      </c>
      <c r="G8" s="10">
        <v>2.4629969596899999</v>
      </c>
      <c r="H8" s="2">
        <v>2.2196083580000001E-2</v>
      </c>
      <c r="I8" s="2">
        <v>0.27043290145999999</v>
      </c>
      <c r="J8" s="10">
        <v>222.80428695699999</v>
      </c>
      <c r="K8" s="10">
        <v>2013</v>
      </c>
    </row>
    <row r="9" spans="1:11" x14ac:dyDescent="0.2">
      <c r="A9" s="10" t="s">
        <v>36</v>
      </c>
      <c r="B9" s="10">
        <v>8</v>
      </c>
      <c r="C9" s="10">
        <v>615</v>
      </c>
      <c r="D9" s="10">
        <v>2460</v>
      </c>
      <c r="E9" s="10">
        <v>-0.57789373397999999</v>
      </c>
      <c r="F9" s="10">
        <v>0.89636373520000001</v>
      </c>
      <c r="G9" s="10">
        <v>1.4742574691799999</v>
      </c>
      <c r="H9" s="2">
        <v>0.30867056807999999</v>
      </c>
      <c r="I9" s="2">
        <v>0.19209845222999999</v>
      </c>
      <c r="J9" s="10">
        <v>189.83239936800001</v>
      </c>
      <c r="K9" s="10">
        <v>2013</v>
      </c>
    </row>
    <row r="10" spans="1:11" x14ac:dyDescent="0.2">
      <c r="A10" s="10" t="s">
        <v>20</v>
      </c>
      <c r="B10" s="10">
        <v>9</v>
      </c>
      <c r="C10" s="10">
        <v>5550</v>
      </c>
      <c r="D10" s="10">
        <v>22200</v>
      </c>
      <c r="E10" s="10">
        <v>-1.0510215759299999</v>
      </c>
      <c r="F10" s="10">
        <v>0.68419456481999996</v>
      </c>
      <c r="G10" s="10">
        <v>1.73521614075</v>
      </c>
      <c r="H10" s="2">
        <v>-1.9446015319999999E-2</v>
      </c>
      <c r="I10" s="2">
        <v>0.12542759114999999</v>
      </c>
      <c r="J10" s="10">
        <v>-107.925384998</v>
      </c>
      <c r="K10" s="10">
        <v>2013</v>
      </c>
    </row>
    <row r="11" spans="1:11" x14ac:dyDescent="0.2">
      <c r="A11" s="10" t="s">
        <v>21</v>
      </c>
      <c r="B11" s="10">
        <v>10</v>
      </c>
      <c r="C11" s="10">
        <v>532</v>
      </c>
      <c r="D11" s="10">
        <v>2128</v>
      </c>
      <c r="E11" s="10">
        <v>-0.50588226317999996</v>
      </c>
      <c r="F11" s="10">
        <v>0.35820770264000001</v>
      </c>
      <c r="G11" s="10">
        <v>0.86408996581999997</v>
      </c>
      <c r="H11" s="2">
        <v>-3.0780979569999999E-2</v>
      </c>
      <c r="I11" s="2">
        <v>0.10937757275</v>
      </c>
      <c r="J11" s="10">
        <v>-16.375481128699999</v>
      </c>
      <c r="K11" s="10">
        <v>2013</v>
      </c>
    </row>
    <row r="12" spans="1:11" x14ac:dyDescent="0.2">
      <c r="A12" s="10" t="s">
        <v>22</v>
      </c>
      <c r="B12" s="10">
        <v>11</v>
      </c>
      <c r="C12" s="10">
        <v>42390</v>
      </c>
      <c r="D12" s="10">
        <v>169560</v>
      </c>
      <c r="E12" s="10">
        <v>-2.31995105743</v>
      </c>
      <c r="F12" s="10">
        <v>1.1357588768</v>
      </c>
      <c r="G12" s="10">
        <v>3.4557099342300002</v>
      </c>
      <c r="H12" s="2">
        <v>6.4504855319999999E-2</v>
      </c>
      <c r="I12" s="2">
        <v>0.14146165230999999</v>
      </c>
      <c r="J12" s="10">
        <v>2734.3608169600002</v>
      </c>
      <c r="K12" s="10">
        <v>2013</v>
      </c>
    </row>
    <row r="13" spans="1:11" x14ac:dyDescent="0.2">
      <c r="A13" s="10" t="s">
        <v>23</v>
      </c>
      <c r="B13" s="10">
        <v>12</v>
      </c>
      <c r="C13" s="10">
        <v>3128</v>
      </c>
      <c r="D13" s="10">
        <v>12512</v>
      </c>
      <c r="E13" s="10">
        <v>-1.07999992371</v>
      </c>
      <c r="F13" s="10">
        <v>0.77321243285999997</v>
      </c>
      <c r="G13" s="10">
        <v>1.8532123565700001</v>
      </c>
      <c r="H13" s="2">
        <v>-1.264106221E-2</v>
      </c>
      <c r="I13" s="2">
        <v>0.11506659776</v>
      </c>
      <c r="J13" s="10">
        <v>-39.541242599500002</v>
      </c>
      <c r="K13" s="10">
        <v>2013</v>
      </c>
    </row>
    <row r="14" spans="1:11" x14ac:dyDescent="0.2">
      <c r="A14" s="10" t="s">
        <v>24</v>
      </c>
      <c r="B14" s="10">
        <v>13</v>
      </c>
      <c r="C14" s="10">
        <v>1806</v>
      </c>
      <c r="D14" s="10">
        <v>7224</v>
      </c>
      <c r="E14" s="10">
        <v>-0.98868155478999997</v>
      </c>
      <c r="F14" s="10">
        <v>0.49424123764</v>
      </c>
      <c r="G14" s="10">
        <v>1.4829227924299999</v>
      </c>
      <c r="H14" s="2">
        <v>7.1220218400000002E-3</v>
      </c>
      <c r="I14" s="2">
        <v>0.12804028238000001</v>
      </c>
      <c r="J14" s="10">
        <v>12.862371444700001</v>
      </c>
      <c r="K14" s="10">
        <v>2013</v>
      </c>
    </row>
    <row r="15" spans="1:11" x14ac:dyDescent="0.2">
      <c r="A15" s="10" t="s">
        <v>25</v>
      </c>
      <c r="B15" s="10">
        <v>14</v>
      </c>
      <c r="C15" s="10">
        <v>881</v>
      </c>
      <c r="D15" s="10">
        <v>3524</v>
      </c>
      <c r="E15" s="10">
        <v>-0.34974765778</v>
      </c>
      <c r="F15" s="10">
        <v>0.37471294402999999</v>
      </c>
      <c r="G15" s="10">
        <v>0.72446060181000005</v>
      </c>
      <c r="H15" s="2">
        <v>-1.6445935790000001E-2</v>
      </c>
      <c r="I15" s="2">
        <v>6.5091108470000006E-2</v>
      </c>
      <c r="J15" s="10">
        <v>-14.488869428599999</v>
      </c>
      <c r="K15" s="10">
        <v>2013</v>
      </c>
    </row>
    <row r="16" spans="1:11" x14ac:dyDescent="0.2">
      <c r="A16" s="10" t="s">
        <v>37</v>
      </c>
      <c r="B16" s="10">
        <v>15</v>
      </c>
      <c r="C16" s="10">
        <v>11318</v>
      </c>
      <c r="D16" s="10">
        <v>45272</v>
      </c>
      <c r="E16" s="10">
        <v>-0.90844249725000004</v>
      </c>
      <c r="F16" s="10">
        <v>0.91335010529000005</v>
      </c>
      <c r="G16" s="10">
        <v>1.82179260254</v>
      </c>
      <c r="H16" s="2">
        <v>0.10622830032</v>
      </c>
      <c r="I16" s="2">
        <v>9.6316947910000006E-2</v>
      </c>
      <c r="J16" s="10">
        <v>1202.2919030200001</v>
      </c>
      <c r="K16" s="10">
        <v>2013</v>
      </c>
    </row>
    <row r="17" spans="1:11" x14ac:dyDescent="0.2">
      <c r="A17" s="10" t="s">
        <v>28</v>
      </c>
      <c r="B17" s="10">
        <v>16</v>
      </c>
      <c r="C17" s="10">
        <v>3423</v>
      </c>
      <c r="D17" s="10">
        <v>13692</v>
      </c>
      <c r="E17" s="10">
        <v>-1.2178993225100001</v>
      </c>
      <c r="F17" s="10">
        <v>0.53607463837000002</v>
      </c>
      <c r="G17" s="10">
        <v>1.75397396088</v>
      </c>
      <c r="H17" s="2">
        <v>3.50619038E-3</v>
      </c>
      <c r="I17" s="2">
        <v>9.985326186E-2</v>
      </c>
      <c r="J17" s="10">
        <v>12.0016896725</v>
      </c>
      <c r="K17" s="10">
        <v>2013</v>
      </c>
    </row>
    <row r="18" spans="1:11" x14ac:dyDescent="0.2">
      <c r="A18" s="10" t="s">
        <v>29</v>
      </c>
      <c r="B18" s="10">
        <v>17</v>
      </c>
      <c r="C18" s="10">
        <v>2066</v>
      </c>
      <c r="D18" s="10">
        <v>8264</v>
      </c>
      <c r="E18" s="10">
        <v>-0.40277004241999997</v>
      </c>
      <c r="F18" s="10">
        <v>0.63173198699999999</v>
      </c>
      <c r="G18" s="10">
        <v>1.03450202942</v>
      </c>
      <c r="H18" s="2">
        <v>1.27915489E-2</v>
      </c>
      <c r="I18" s="2">
        <v>0.10496638921</v>
      </c>
      <c r="J18" s="10">
        <v>26.427340030700002</v>
      </c>
      <c r="K18" s="10">
        <v>2013</v>
      </c>
    </row>
    <row r="19" spans="1:11" x14ac:dyDescent="0.2">
      <c r="A19" s="10" t="s">
        <v>30</v>
      </c>
      <c r="B19" s="10">
        <v>18</v>
      </c>
      <c r="C19" s="10">
        <v>7840</v>
      </c>
      <c r="D19" s="10">
        <v>31360</v>
      </c>
      <c r="E19" s="10">
        <v>-0.32053470612000001</v>
      </c>
      <c r="F19" s="10">
        <v>0.52167987823999995</v>
      </c>
      <c r="G19" s="10">
        <v>0.84221458434999996</v>
      </c>
      <c r="H19" s="2">
        <v>-2.0343794379999999E-2</v>
      </c>
      <c r="I19" s="2">
        <v>6.1128384469999998E-2</v>
      </c>
      <c r="J19" s="10">
        <v>-159.49534797699999</v>
      </c>
      <c r="K19" s="10">
        <v>2013</v>
      </c>
    </row>
    <row r="20" spans="1:11" x14ac:dyDescent="0.2">
      <c r="A20" s="10" t="s">
        <v>31</v>
      </c>
      <c r="B20" s="10">
        <v>19</v>
      </c>
      <c r="C20" s="10">
        <v>20</v>
      </c>
      <c r="D20" s="10">
        <v>80</v>
      </c>
      <c r="E20" s="10">
        <v>-3.1128883360000002E-2</v>
      </c>
      <c r="F20" s="10">
        <v>0.27379798889000001</v>
      </c>
      <c r="G20" s="10">
        <v>0.30492687224999998</v>
      </c>
      <c r="H20" s="2">
        <v>8.2679986950000006E-2</v>
      </c>
      <c r="I20" s="2">
        <v>7.0954317660000002E-2</v>
      </c>
      <c r="J20" s="10">
        <v>1.6535997390699999</v>
      </c>
      <c r="K20" s="10">
        <v>2013</v>
      </c>
    </row>
    <row r="21" spans="1:11" x14ac:dyDescent="0.2">
      <c r="A21" s="10" t="s">
        <v>32</v>
      </c>
      <c r="B21" s="10">
        <v>20</v>
      </c>
      <c r="C21" s="10">
        <v>1091</v>
      </c>
      <c r="D21" s="10">
        <v>4364</v>
      </c>
      <c r="E21" s="10">
        <v>-0.29778671265000001</v>
      </c>
      <c r="F21" s="10">
        <v>0.27082061767999999</v>
      </c>
      <c r="G21" s="10">
        <v>0.56860733031999999</v>
      </c>
      <c r="H21" s="2">
        <v>-2.5014978720000001E-2</v>
      </c>
      <c r="I21" s="2">
        <v>6.2557405859999998E-2</v>
      </c>
      <c r="J21" s="10">
        <v>-27.2913417816</v>
      </c>
      <c r="K21" s="10">
        <v>2013</v>
      </c>
    </row>
    <row r="22" spans="1:11" x14ac:dyDescent="0.2">
      <c r="A22" s="10" t="s">
        <v>33</v>
      </c>
      <c r="B22" s="10">
        <v>21</v>
      </c>
      <c r="C22" s="10">
        <v>200872</v>
      </c>
      <c r="D22" s="10">
        <v>803488</v>
      </c>
      <c r="E22" s="10">
        <v>-1.66822767258</v>
      </c>
      <c r="F22" s="10">
        <v>1.5</v>
      </c>
      <c r="G22" s="10">
        <v>3.16822767258</v>
      </c>
      <c r="H22" s="2">
        <v>1.5995225169999999E-2</v>
      </c>
      <c r="I22" s="2">
        <v>0.11929860127</v>
      </c>
      <c r="J22" s="10">
        <v>3212.99287069</v>
      </c>
      <c r="K22" s="10">
        <v>2013</v>
      </c>
    </row>
    <row r="23" spans="1:11" x14ac:dyDescent="0.2">
      <c r="A23" s="10" t="s">
        <v>34</v>
      </c>
      <c r="B23" s="10">
        <v>22</v>
      </c>
      <c r="C23" s="10">
        <v>1856</v>
      </c>
      <c r="D23" s="10">
        <v>7424</v>
      </c>
      <c r="E23" s="10">
        <v>-0.41237163544</v>
      </c>
      <c r="F23" s="10">
        <v>0.53645324706999997</v>
      </c>
      <c r="G23" s="10">
        <v>0.94882488250999997</v>
      </c>
      <c r="H23" s="2">
        <v>4.34014612E-3</v>
      </c>
      <c r="I23" s="2">
        <v>7.4460548210000005E-2</v>
      </c>
      <c r="J23" s="10">
        <v>8.0553112030000005</v>
      </c>
      <c r="K23" s="10">
        <v>2013</v>
      </c>
    </row>
    <row r="24" spans="1:11" x14ac:dyDescent="0.2">
      <c r="A24" s="10" t="s">
        <v>38</v>
      </c>
      <c r="B24" s="10">
        <v>23</v>
      </c>
      <c r="C24" s="10">
        <v>17574</v>
      </c>
      <c r="D24" s="10">
        <v>70296</v>
      </c>
      <c r="E24" s="10">
        <v>-1.27627372742</v>
      </c>
      <c r="F24" s="10">
        <v>0.66391849518000001</v>
      </c>
      <c r="G24" s="10">
        <v>1.9401922225999999</v>
      </c>
      <c r="H24" s="2">
        <v>2.6657715900000002E-3</v>
      </c>
      <c r="I24" s="2">
        <v>0.14062508923</v>
      </c>
      <c r="J24" s="10">
        <v>46.848269939399998</v>
      </c>
      <c r="K24" s="10">
        <v>2013</v>
      </c>
    </row>
    <row r="25" spans="1:11" x14ac:dyDescent="0.2">
      <c r="A25" s="10" t="s">
        <v>35</v>
      </c>
      <c r="B25" s="10">
        <v>26</v>
      </c>
      <c r="C25" s="10">
        <v>21192</v>
      </c>
      <c r="D25" s="10">
        <v>84768</v>
      </c>
      <c r="E25" s="10">
        <v>-2.04789352417</v>
      </c>
      <c r="F25" s="10">
        <v>1.6869926452599999</v>
      </c>
      <c r="G25" s="10">
        <v>3.7348861694300002</v>
      </c>
      <c r="H25" s="2">
        <v>2.504903386E-2</v>
      </c>
      <c r="I25" s="2">
        <v>0.15113886417</v>
      </c>
      <c r="J25" s="10">
        <v>530.83912563299998</v>
      </c>
      <c r="K25" s="10">
        <v>2013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0"/>
  <sheetViews>
    <sheetView workbookViewId="0">
      <selection activeCell="H1" sqref="H1"/>
    </sheetView>
  </sheetViews>
  <sheetFormatPr defaultRowHeight="12.75" x14ac:dyDescent="0.2"/>
  <cols>
    <col min="1" max="1" width="5.7109375" style="8" customWidth="1"/>
    <col min="2" max="3" width="10.7109375" style="8" customWidth="1"/>
    <col min="4" max="4" width="19.7109375" style="8" customWidth="1"/>
    <col min="5" max="7" width="10.7109375" style="8" customWidth="1"/>
    <col min="8" max="9" width="19.7109375" style="2" customWidth="1"/>
    <col min="10" max="10" width="19.7109375" style="8" customWidth="1"/>
    <col min="11" max="13" width="10.7109375" style="8" customWidth="1"/>
    <col min="14" max="16384" width="9.140625" style="7"/>
  </cols>
  <sheetData>
    <row r="1" spans="1:1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" t="s">
        <v>65</v>
      </c>
      <c r="I1" s="2" t="s">
        <v>7</v>
      </c>
      <c r="J1" s="8" t="s">
        <v>8</v>
      </c>
      <c r="K1" s="8" t="s">
        <v>39</v>
      </c>
    </row>
    <row r="2" spans="1:11" x14ac:dyDescent="0.2">
      <c r="A2" s="8" t="s">
        <v>13</v>
      </c>
      <c r="B2" s="8">
        <v>1</v>
      </c>
      <c r="C2" s="8">
        <v>3231</v>
      </c>
      <c r="D2" s="8">
        <v>12924</v>
      </c>
      <c r="E2" s="8">
        <v>-0.46000003815000001</v>
      </c>
      <c r="F2" s="8">
        <v>0.98000001907000001</v>
      </c>
      <c r="G2" s="8">
        <v>1.44000005722</v>
      </c>
      <c r="H2" s="2">
        <v>0.18780563623999999</v>
      </c>
      <c r="I2" s="2">
        <v>0.24098088953999999</v>
      </c>
      <c r="J2" s="8">
        <v>606.800010681</v>
      </c>
      <c r="K2" s="8">
        <v>2014</v>
      </c>
    </row>
    <row r="3" spans="1:11" x14ac:dyDescent="0.2">
      <c r="A3" s="8" t="s">
        <v>14</v>
      </c>
      <c r="B3" s="8">
        <v>2</v>
      </c>
      <c r="C3" s="8">
        <v>10805</v>
      </c>
      <c r="D3" s="8">
        <v>43220</v>
      </c>
      <c r="E3" s="8">
        <v>-0.36999988556000002</v>
      </c>
      <c r="F3" s="8">
        <v>0.93000030517999999</v>
      </c>
      <c r="G3" s="8">
        <v>1.3000001907300001</v>
      </c>
      <c r="H3" s="2">
        <v>0.24585932785</v>
      </c>
      <c r="I3" s="2">
        <v>0.24765117106000001</v>
      </c>
      <c r="J3" s="8">
        <v>2656.5100374200001</v>
      </c>
      <c r="K3" s="10">
        <v>2014</v>
      </c>
    </row>
    <row r="4" spans="1:11" x14ac:dyDescent="0.2">
      <c r="A4" s="8" t="s">
        <v>15</v>
      </c>
      <c r="B4" s="8">
        <v>3</v>
      </c>
      <c r="C4" s="8">
        <v>12687</v>
      </c>
      <c r="D4" s="8">
        <v>50748</v>
      </c>
      <c r="E4" s="8">
        <v>-0.54000091552999996</v>
      </c>
      <c r="F4" s="8">
        <v>0.88000011444000004</v>
      </c>
      <c r="G4" s="8">
        <v>1.4200010299700001</v>
      </c>
      <c r="H4" s="2">
        <v>0.18060062067999999</v>
      </c>
      <c r="I4" s="2">
        <v>0.22339177788</v>
      </c>
      <c r="J4" s="8">
        <v>2291.2800745999998</v>
      </c>
      <c r="K4" s="10">
        <v>2014</v>
      </c>
    </row>
    <row r="5" spans="1:11" x14ac:dyDescent="0.2">
      <c r="A5" s="8" t="s">
        <v>16</v>
      </c>
      <c r="B5" s="8">
        <v>4</v>
      </c>
      <c r="C5" s="8">
        <v>9480</v>
      </c>
      <c r="D5" s="8">
        <v>37920</v>
      </c>
      <c r="E5" s="8">
        <v>-0.83999991416999997</v>
      </c>
      <c r="F5" s="8">
        <v>0.63999986648999996</v>
      </c>
      <c r="G5" s="8">
        <v>1.47999978065</v>
      </c>
      <c r="H5" s="2">
        <v>1.9274256579999999E-2</v>
      </c>
      <c r="I5" s="2">
        <v>8.2906334730000003E-2</v>
      </c>
      <c r="J5" s="8">
        <v>182.719952345</v>
      </c>
      <c r="K5" s="10">
        <v>2014</v>
      </c>
    </row>
    <row r="6" spans="1:11" x14ac:dyDescent="0.2">
      <c r="A6" s="8" t="s">
        <v>17</v>
      </c>
      <c r="B6" s="8">
        <v>5</v>
      </c>
      <c r="C6" s="8">
        <v>27249</v>
      </c>
      <c r="D6" s="8">
        <v>108996</v>
      </c>
      <c r="E6" s="8">
        <v>-0.51000022887999996</v>
      </c>
      <c r="F6" s="8">
        <v>0.69999980927000005</v>
      </c>
      <c r="G6" s="8">
        <v>1.21000003815</v>
      </c>
      <c r="H6" s="2">
        <v>1.855443872E-2</v>
      </c>
      <c r="I6" s="2">
        <v>8.265595329E-2</v>
      </c>
      <c r="J6" s="8">
        <v>505.58990073199999</v>
      </c>
      <c r="K6" s="10">
        <v>2014</v>
      </c>
    </row>
    <row r="7" spans="1:11" x14ac:dyDescent="0.2">
      <c r="A7" s="8" t="s">
        <v>18</v>
      </c>
      <c r="B7" s="8">
        <v>6</v>
      </c>
      <c r="C7" s="8">
        <v>124</v>
      </c>
      <c r="D7" s="8">
        <v>496</v>
      </c>
      <c r="E7" s="8">
        <v>-0.39999961852999999</v>
      </c>
      <c r="F7" s="8">
        <v>0.22999954223999999</v>
      </c>
      <c r="G7" s="8">
        <v>0.62999916076999996</v>
      </c>
      <c r="H7" s="2">
        <v>-0.13169350162999999</v>
      </c>
      <c r="I7" s="2">
        <v>9.7531751370000003E-2</v>
      </c>
      <c r="J7" s="8">
        <v>-16.3299942017</v>
      </c>
      <c r="K7" s="10">
        <v>2014</v>
      </c>
    </row>
    <row r="8" spans="1:11" x14ac:dyDescent="0.2">
      <c r="A8" s="8" t="s">
        <v>19</v>
      </c>
      <c r="B8" s="8">
        <v>7</v>
      </c>
      <c r="C8" s="8">
        <v>10919</v>
      </c>
      <c r="D8" s="8">
        <v>43676</v>
      </c>
      <c r="E8" s="8">
        <v>-1.15000009537</v>
      </c>
      <c r="F8" s="8">
        <v>0.94999980927000005</v>
      </c>
      <c r="G8" s="8">
        <v>2.0999999046300002</v>
      </c>
      <c r="H8" s="2">
        <v>2.2545101769999999E-2</v>
      </c>
      <c r="I8" s="2">
        <v>0.20624306134000001</v>
      </c>
      <c r="J8" s="8">
        <v>246.16996622100001</v>
      </c>
      <c r="K8" s="10">
        <v>2014</v>
      </c>
    </row>
    <row r="9" spans="1:11" x14ac:dyDescent="0.2">
      <c r="A9" s="8" t="s">
        <v>36</v>
      </c>
      <c r="B9" s="8">
        <v>8</v>
      </c>
      <c r="C9" s="8">
        <v>625</v>
      </c>
      <c r="D9" s="8">
        <v>2500</v>
      </c>
      <c r="E9" s="8">
        <v>-8.9999675749999994E-2</v>
      </c>
      <c r="F9" s="8">
        <v>1.26999998093</v>
      </c>
      <c r="G9" s="8">
        <v>1.3599996566799999</v>
      </c>
      <c r="H9" s="2">
        <v>0.30441599655000001</v>
      </c>
      <c r="I9" s="2">
        <v>0.14211325261999999</v>
      </c>
      <c r="J9" s="8">
        <v>190.25999784499999</v>
      </c>
      <c r="K9" s="10">
        <v>2014</v>
      </c>
    </row>
    <row r="10" spans="1:11" x14ac:dyDescent="0.2">
      <c r="A10" s="8" t="s">
        <v>20</v>
      </c>
      <c r="B10" s="8">
        <v>9</v>
      </c>
      <c r="C10" s="8">
        <v>15980</v>
      </c>
      <c r="D10" s="8">
        <v>63920</v>
      </c>
      <c r="E10" s="8">
        <v>-1.9799995422400001</v>
      </c>
      <c r="F10" s="8">
        <v>0.67999982833999995</v>
      </c>
      <c r="G10" s="8">
        <v>2.65999937057</v>
      </c>
      <c r="H10" s="2">
        <v>-0.12703332001000001</v>
      </c>
      <c r="I10" s="2">
        <v>0.16786312073000001</v>
      </c>
      <c r="J10" s="8">
        <v>-2029.9924538099999</v>
      </c>
      <c r="K10" s="10">
        <v>2014</v>
      </c>
    </row>
    <row r="11" spans="1:11" x14ac:dyDescent="0.2">
      <c r="A11" s="8" t="s">
        <v>21</v>
      </c>
      <c r="B11" s="8">
        <v>10</v>
      </c>
      <c r="C11" s="8">
        <v>1155</v>
      </c>
      <c r="D11" s="8">
        <v>4620</v>
      </c>
      <c r="E11" s="8">
        <v>-0.54999971390000002</v>
      </c>
      <c r="F11" s="8">
        <v>0.38999986649000001</v>
      </c>
      <c r="G11" s="8">
        <v>0.93999958037999998</v>
      </c>
      <c r="H11" s="2">
        <v>-2.3411255169999999E-2</v>
      </c>
      <c r="I11" s="2">
        <v>4.2462690630000001E-2</v>
      </c>
      <c r="J11" s="8">
        <v>-27.039999723400001</v>
      </c>
      <c r="K11" s="10">
        <v>2014</v>
      </c>
    </row>
    <row r="12" spans="1:11" x14ac:dyDescent="0.2">
      <c r="A12" s="8" t="s">
        <v>22</v>
      </c>
      <c r="B12" s="8">
        <v>11</v>
      </c>
      <c r="C12" s="8">
        <v>42364</v>
      </c>
      <c r="D12" s="8">
        <v>169456</v>
      </c>
      <c r="E12" s="8">
        <v>-0.31999969482000001</v>
      </c>
      <c r="F12" s="8">
        <v>0.61000013351000004</v>
      </c>
      <c r="G12" s="8">
        <v>0.92999982833999995</v>
      </c>
      <c r="H12" s="2">
        <v>9.1174098999999998E-3</v>
      </c>
      <c r="I12" s="2">
        <v>5.8342078649999997E-2</v>
      </c>
      <c r="J12" s="8">
        <v>386.24995279299998</v>
      </c>
      <c r="K12" s="10">
        <v>2014</v>
      </c>
    </row>
    <row r="13" spans="1:11" x14ac:dyDescent="0.2">
      <c r="A13" s="8" t="s">
        <v>23</v>
      </c>
      <c r="B13" s="8">
        <v>12</v>
      </c>
      <c r="C13" s="8">
        <v>8358</v>
      </c>
      <c r="D13" s="8">
        <v>33432</v>
      </c>
      <c r="E13" s="8">
        <v>-1.38000011444</v>
      </c>
      <c r="F13" s="8">
        <v>0.51999998092999999</v>
      </c>
      <c r="G13" s="8">
        <v>1.90000009537</v>
      </c>
      <c r="H13" s="2">
        <v>-4.870489175E-2</v>
      </c>
      <c r="I13" s="2">
        <v>0.10334519487</v>
      </c>
      <c r="J13" s="8">
        <v>-407.07548522899998</v>
      </c>
      <c r="K13" s="10">
        <v>2014</v>
      </c>
    </row>
    <row r="14" spans="1:11" x14ac:dyDescent="0.2">
      <c r="A14" s="8" t="s">
        <v>24</v>
      </c>
      <c r="B14" s="8">
        <v>13</v>
      </c>
      <c r="C14" s="8">
        <v>2364</v>
      </c>
      <c r="D14" s="8">
        <v>9456</v>
      </c>
      <c r="E14" s="8">
        <v>-0.76999950408999995</v>
      </c>
      <c r="F14" s="8">
        <v>0.53999996184999999</v>
      </c>
      <c r="G14" s="8">
        <v>1.3099994659400001</v>
      </c>
      <c r="H14" s="2">
        <v>-3.5304567129999999E-2</v>
      </c>
      <c r="I14" s="2">
        <v>9.7837611419999998E-2</v>
      </c>
      <c r="J14" s="8">
        <v>-83.459996700299996</v>
      </c>
      <c r="K14" s="10">
        <v>2014</v>
      </c>
    </row>
    <row r="15" spans="1:11" x14ac:dyDescent="0.2">
      <c r="A15" s="8" t="s">
        <v>37</v>
      </c>
      <c r="B15" s="8">
        <v>14</v>
      </c>
      <c r="C15" s="8">
        <v>11898</v>
      </c>
      <c r="D15" s="8">
        <v>47592</v>
      </c>
      <c r="E15" s="8">
        <v>-0.21000003815000001</v>
      </c>
      <c r="F15" s="8">
        <v>0.73999977112000004</v>
      </c>
      <c r="G15" s="8">
        <v>0.94999980927000005</v>
      </c>
      <c r="H15" s="2">
        <v>4.339637013E-2</v>
      </c>
      <c r="I15" s="2">
        <v>8.5805513959999996E-2</v>
      </c>
      <c r="J15" s="8">
        <v>516.33001184499994</v>
      </c>
      <c r="K15" s="10">
        <v>2014</v>
      </c>
    </row>
    <row r="16" spans="1:11" x14ac:dyDescent="0.2">
      <c r="A16" s="8" t="s">
        <v>28</v>
      </c>
      <c r="B16" s="8">
        <v>15</v>
      </c>
      <c r="C16" s="8">
        <v>4059</v>
      </c>
      <c r="D16" s="8">
        <v>16236</v>
      </c>
      <c r="E16" s="8">
        <v>-0.75</v>
      </c>
      <c r="F16" s="8">
        <v>1.40999984741</v>
      </c>
      <c r="G16" s="8">
        <v>2.15999984741</v>
      </c>
      <c r="H16" s="2">
        <v>-1.323231343E-2</v>
      </c>
      <c r="I16" s="2">
        <v>5.7364271600000002E-2</v>
      </c>
      <c r="J16" s="8">
        <v>-53.709960222200003</v>
      </c>
      <c r="K16" s="10">
        <v>2014</v>
      </c>
    </row>
    <row r="17" spans="1:11" x14ac:dyDescent="0.2">
      <c r="A17" s="8" t="s">
        <v>29</v>
      </c>
      <c r="B17" s="8">
        <v>16</v>
      </c>
      <c r="C17" s="8">
        <v>8870</v>
      </c>
      <c r="D17" s="8">
        <v>35480</v>
      </c>
      <c r="E17" s="8">
        <v>-0.53000068665</v>
      </c>
      <c r="F17" s="8">
        <v>0.32999992370999998</v>
      </c>
      <c r="G17" s="8">
        <v>0.86000061034999997</v>
      </c>
      <c r="H17" s="2">
        <v>-1.7229998609999998E-2</v>
      </c>
      <c r="I17" s="2">
        <v>6.144818766E-2</v>
      </c>
      <c r="J17" s="8">
        <v>-152.83008766200001</v>
      </c>
      <c r="K17" s="10">
        <v>2014</v>
      </c>
    </row>
    <row r="18" spans="1:11" x14ac:dyDescent="0.2">
      <c r="A18" s="8" t="s">
        <v>33</v>
      </c>
      <c r="B18" s="8">
        <v>17</v>
      </c>
      <c r="C18" s="8">
        <v>210494</v>
      </c>
      <c r="D18" s="8">
        <v>841976</v>
      </c>
      <c r="E18" s="8">
        <v>-2.8899993896499998</v>
      </c>
      <c r="F18" s="8">
        <v>2.0100002288800001</v>
      </c>
      <c r="G18" s="8">
        <v>4.8999996185299999</v>
      </c>
      <c r="H18" s="2">
        <v>-8.79494657E-3</v>
      </c>
      <c r="I18" s="2">
        <v>8.7448074350000002E-2</v>
      </c>
      <c r="J18" s="8">
        <v>-1851.28348231</v>
      </c>
      <c r="K18" s="10">
        <v>2014</v>
      </c>
    </row>
    <row r="19" spans="1:11" x14ac:dyDescent="0.2">
      <c r="A19" s="8" t="s">
        <v>42</v>
      </c>
      <c r="B19" s="8">
        <v>19</v>
      </c>
      <c r="C19" s="8">
        <v>51</v>
      </c>
      <c r="D19" s="8">
        <v>204</v>
      </c>
      <c r="E19" s="8">
        <v>-7.0000052450000003E-2</v>
      </c>
      <c r="F19" s="8">
        <v>0.39999997615999999</v>
      </c>
      <c r="G19" s="8">
        <v>0.47000002861000001</v>
      </c>
      <c r="H19" s="2">
        <v>9.4191188910000001E-2</v>
      </c>
      <c r="I19" s="2">
        <v>0.10027102465</v>
      </c>
      <c r="J19" s="8">
        <v>4.80375063419</v>
      </c>
      <c r="K19" s="10">
        <v>2014</v>
      </c>
    </row>
    <row r="20" spans="1:11" x14ac:dyDescent="0.2">
      <c r="A20" s="8" t="s">
        <v>35</v>
      </c>
      <c r="B20" s="8">
        <v>20</v>
      </c>
      <c r="C20" s="8">
        <v>21366</v>
      </c>
      <c r="D20" s="8">
        <v>85464</v>
      </c>
      <c r="E20" s="8">
        <v>-3.03999996185</v>
      </c>
      <c r="F20" s="8">
        <v>2.2669792175299999</v>
      </c>
      <c r="G20" s="8">
        <v>5.3069791793799999</v>
      </c>
      <c r="H20" s="2">
        <v>-1.7532225919999998E-2</v>
      </c>
      <c r="I20" s="2">
        <v>0.16228735590999999</v>
      </c>
      <c r="J20" s="8">
        <v>-374.59353900000002</v>
      </c>
      <c r="K20" s="10">
        <v>2014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1"/>
  <sheetViews>
    <sheetView workbookViewId="0">
      <selection activeCell="H1" sqref="H1"/>
    </sheetView>
  </sheetViews>
  <sheetFormatPr defaultRowHeight="12.75" x14ac:dyDescent="0.2"/>
  <cols>
    <col min="1" max="1" width="5.7109375" style="8" customWidth="1"/>
    <col min="2" max="3" width="10.7109375" style="8" customWidth="1"/>
    <col min="4" max="4" width="19.7109375" style="8" customWidth="1"/>
    <col min="5" max="7" width="10.7109375" style="8" customWidth="1"/>
    <col min="8" max="9" width="19.7109375" style="2" customWidth="1"/>
    <col min="10" max="10" width="19.7109375" style="8" customWidth="1"/>
    <col min="11" max="13" width="10.7109375" style="8" customWidth="1"/>
    <col min="14" max="16384" width="9.140625" style="7"/>
  </cols>
  <sheetData>
    <row r="1" spans="1:1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" t="s">
        <v>65</v>
      </c>
      <c r="I1" s="2" t="s">
        <v>7</v>
      </c>
      <c r="J1" s="8" t="s">
        <v>8</v>
      </c>
      <c r="K1" s="8" t="s">
        <v>39</v>
      </c>
    </row>
    <row r="2" spans="1:11" x14ac:dyDescent="0.2">
      <c r="A2" s="8" t="s">
        <v>13</v>
      </c>
      <c r="B2" s="8">
        <v>1</v>
      </c>
      <c r="C2" s="8">
        <v>4459</v>
      </c>
      <c r="D2" s="8">
        <v>17836</v>
      </c>
      <c r="E2" s="8">
        <v>-0.53999996184999999</v>
      </c>
      <c r="F2" s="8">
        <v>1.26999998093</v>
      </c>
      <c r="G2" s="8">
        <v>1.80999994278</v>
      </c>
      <c r="H2" s="2">
        <v>0.33671450733000002</v>
      </c>
      <c r="I2" s="2">
        <v>0.31818642688999998</v>
      </c>
      <c r="J2" s="8">
        <v>1501.40998816</v>
      </c>
      <c r="K2" s="8">
        <v>2015</v>
      </c>
    </row>
    <row r="3" spans="1:11" x14ac:dyDescent="0.2">
      <c r="A3" s="8" t="s">
        <v>14</v>
      </c>
      <c r="B3" s="8">
        <v>2</v>
      </c>
      <c r="C3" s="8">
        <v>17005</v>
      </c>
      <c r="D3" s="8">
        <v>68020</v>
      </c>
      <c r="E3" s="8">
        <v>-0.61000013351000004</v>
      </c>
      <c r="F3" s="8">
        <v>1.7699995040900001</v>
      </c>
      <c r="G3" s="8">
        <v>2.3799996376000001</v>
      </c>
      <c r="H3" s="2">
        <v>0.32969185188</v>
      </c>
      <c r="I3" s="2">
        <v>0.33843596198999998</v>
      </c>
      <c r="J3" s="8">
        <v>5606.4099411999996</v>
      </c>
      <c r="K3" s="8">
        <v>2015</v>
      </c>
    </row>
    <row r="4" spans="1:11" x14ac:dyDescent="0.2">
      <c r="A4" s="8" t="s">
        <v>15</v>
      </c>
      <c r="B4" s="8">
        <v>3</v>
      </c>
      <c r="C4" s="8">
        <v>16901</v>
      </c>
      <c r="D4" s="8">
        <v>67604</v>
      </c>
      <c r="E4" s="8">
        <v>-0.42000007629000002</v>
      </c>
      <c r="F4" s="8">
        <v>1.09999990463</v>
      </c>
      <c r="G4" s="8">
        <v>1.51999998093</v>
      </c>
      <c r="H4" s="2">
        <v>9.7652801799999994E-2</v>
      </c>
      <c r="I4" s="2">
        <v>0.18299408324999999</v>
      </c>
      <c r="J4" s="8">
        <v>1650.43000317</v>
      </c>
      <c r="K4" s="8">
        <v>2015</v>
      </c>
    </row>
    <row r="5" spans="1:11" x14ac:dyDescent="0.2">
      <c r="A5" s="8" t="s">
        <v>16</v>
      </c>
      <c r="B5" s="8">
        <v>4</v>
      </c>
      <c r="C5" s="8">
        <v>5468</v>
      </c>
      <c r="D5" s="8">
        <v>21872</v>
      </c>
      <c r="E5" s="8">
        <v>-0.61999893188999999</v>
      </c>
      <c r="F5" s="8">
        <v>0.54999923705999998</v>
      </c>
      <c r="G5" s="8">
        <v>1.1699981689500001</v>
      </c>
      <c r="H5" s="2">
        <v>-1.391002324E-2</v>
      </c>
      <c r="I5" s="2">
        <v>5.9479583849999997E-2</v>
      </c>
      <c r="J5" s="8">
        <v>-76.060007095299994</v>
      </c>
      <c r="K5" s="8">
        <v>2015</v>
      </c>
    </row>
    <row r="6" spans="1:11" x14ac:dyDescent="0.2">
      <c r="A6" s="8" t="s">
        <v>17</v>
      </c>
      <c r="B6" s="8">
        <v>5</v>
      </c>
      <c r="C6" s="8">
        <v>25784</v>
      </c>
      <c r="D6" s="8">
        <v>103136</v>
      </c>
      <c r="E6" s="8">
        <v>-0.55000019073999995</v>
      </c>
      <c r="F6" s="8">
        <v>0.59000015259000005</v>
      </c>
      <c r="G6" s="8">
        <v>1.1400003433200001</v>
      </c>
      <c r="H6" s="2">
        <v>-2.711371739E-2</v>
      </c>
      <c r="I6" s="2">
        <v>6.532900472E-2</v>
      </c>
      <c r="J6" s="8">
        <v>-699.10008907300005</v>
      </c>
      <c r="K6" s="8">
        <v>2015</v>
      </c>
    </row>
    <row r="7" spans="1:11" x14ac:dyDescent="0.2">
      <c r="A7" s="8" t="s">
        <v>18</v>
      </c>
      <c r="B7" s="8">
        <v>6</v>
      </c>
      <c r="C7" s="8">
        <v>556</v>
      </c>
      <c r="D7" s="8">
        <v>2224</v>
      </c>
      <c r="E7" s="8">
        <v>-1.3599996566799999</v>
      </c>
      <c r="F7" s="8">
        <v>0.60000038147000001</v>
      </c>
      <c r="G7" s="8">
        <v>1.96000003815</v>
      </c>
      <c r="H7" s="2">
        <v>-0.15798563451</v>
      </c>
      <c r="I7" s="2">
        <v>0.23098763594999999</v>
      </c>
      <c r="J7" s="8">
        <v>-87.840012788799996</v>
      </c>
      <c r="K7" s="8">
        <v>2015</v>
      </c>
    </row>
    <row r="8" spans="1:11" x14ac:dyDescent="0.2">
      <c r="A8" s="8" t="s">
        <v>19</v>
      </c>
      <c r="B8" s="8">
        <v>7</v>
      </c>
      <c r="C8" s="8">
        <v>17407</v>
      </c>
      <c r="D8" s="8">
        <v>69628</v>
      </c>
      <c r="E8" s="8">
        <v>-0.98000001907000001</v>
      </c>
      <c r="F8" s="8">
        <v>1.5800004005399999</v>
      </c>
      <c r="G8" s="8">
        <v>2.5600004196200001</v>
      </c>
      <c r="H8" s="2">
        <v>0.14230309758000001</v>
      </c>
      <c r="I8" s="2">
        <v>0.43861860419999998</v>
      </c>
      <c r="J8" s="8">
        <v>2477.0700194800002</v>
      </c>
      <c r="K8" s="8">
        <v>2015</v>
      </c>
    </row>
    <row r="9" spans="1:11" x14ac:dyDescent="0.2">
      <c r="A9" s="8" t="s">
        <v>36</v>
      </c>
      <c r="B9" s="8">
        <v>8</v>
      </c>
      <c r="C9" s="8">
        <v>530</v>
      </c>
      <c r="D9" s="8">
        <v>2120</v>
      </c>
      <c r="E9" s="8">
        <v>-0.59000015259000005</v>
      </c>
      <c r="F9" s="8">
        <v>0.90000009537000003</v>
      </c>
      <c r="G9" s="8">
        <v>1.4900002479600001</v>
      </c>
      <c r="H9" s="2">
        <v>0.35626415937</v>
      </c>
      <c r="I9" s="2">
        <v>0.18867466467999999</v>
      </c>
      <c r="J9" s="8">
        <v>188.820004463</v>
      </c>
      <c r="K9" s="8">
        <v>2015</v>
      </c>
    </row>
    <row r="10" spans="1:11" x14ac:dyDescent="0.2">
      <c r="A10" s="8" t="s">
        <v>20</v>
      </c>
      <c r="B10" s="8">
        <v>9</v>
      </c>
      <c r="C10" s="8">
        <v>8575</v>
      </c>
      <c r="D10" s="8">
        <v>34300</v>
      </c>
      <c r="E10" s="8">
        <v>-0.47999954224000002</v>
      </c>
      <c r="F10" s="8">
        <v>0.55000019073999995</v>
      </c>
      <c r="G10" s="8">
        <v>1.0299997329699999</v>
      </c>
      <c r="H10" s="2">
        <v>6.0897971199999996E-3</v>
      </c>
      <c r="I10" s="2">
        <v>5.129096105E-2</v>
      </c>
      <c r="J10" s="8">
        <v>52.2200102806</v>
      </c>
      <c r="K10" s="8">
        <v>2015</v>
      </c>
    </row>
    <row r="11" spans="1:11" x14ac:dyDescent="0.2">
      <c r="A11" s="8" t="s">
        <v>21</v>
      </c>
      <c r="B11" s="8">
        <v>10</v>
      </c>
      <c r="C11" s="8">
        <v>174</v>
      </c>
      <c r="D11" s="8">
        <v>696</v>
      </c>
      <c r="E11" s="8">
        <v>-0.25999999046</v>
      </c>
      <c r="F11" s="8">
        <v>0.32000017166</v>
      </c>
      <c r="G11" s="8">
        <v>0.58000016213000005</v>
      </c>
      <c r="H11" s="2">
        <v>2.896549373E-2</v>
      </c>
      <c r="I11" s="2">
        <v>7.1671910189999993E-2</v>
      </c>
      <c r="J11" s="8">
        <v>5.0399959087399999</v>
      </c>
      <c r="K11" s="8">
        <v>2015</v>
      </c>
    </row>
    <row r="12" spans="1:11" x14ac:dyDescent="0.2">
      <c r="A12" s="8" t="s">
        <v>22</v>
      </c>
      <c r="B12" s="8">
        <v>11</v>
      </c>
      <c r="C12" s="8">
        <v>15581</v>
      </c>
      <c r="D12" s="8">
        <v>62324</v>
      </c>
      <c r="E12" s="8">
        <v>-0.31999969482000001</v>
      </c>
      <c r="F12" s="8">
        <v>0.60999965668</v>
      </c>
      <c r="G12" s="8">
        <v>0.92999935150000002</v>
      </c>
      <c r="H12" s="2">
        <v>5.5152428689999998E-2</v>
      </c>
      <c r="I12" s="2">
        <v>7.1588453519999998E-2</v>
      </c>
      <c r="J12" s="8">
        <v>859.32999134099998</v>
      </c>
      <c r="K12" s="8">
        <v>2015</v>
      </c>
    </row>
    <row r="13" spans="1:11" x14ac:dyDescent="0.2">
      <c r="A13" s="8" t="s">
        <v>23</v>
      </c>
      <c r="B13" s="8">
        <v>12</v>
      </c>
      <c r="C13" s="8">
        <v>9146</v>
      </c>
      <c r="D13" s="8">
        <v>36584</v>
      </c>
      <c r="E13" s="8">
        <v>-0.41000080108999998</v>
      </c>
      <c r="F13" s="8">
        <v>0.26999998092999999</v>
      </c>
      <c r="G13" s="8">
        <v>0.68000078201000003</v>
      </c>
      <c r="H13" s="2">
        <v>6.4684052499999999E-3</v>
      </c>
      <c r="I13" s="2">
        <v>3.3267510700000003E-2</v>
      </c>
      <c r="J13" s="8">
        <v>59.160034418099997</v>
      </c>
      <c r="K13" s="8">
        <v>2015</v>
      </c>
    </row>
    <row r="14" spans="1:11" x14ac:dyDescent="0.2">
      <c r="A14" s="8" t="s">
        <v>24</v>
      </c>
      <c r="B14" s="8">
        <v>13</v>
      </c>
      <c r="C14" s="8">
        <v>2111</v>
      </c>
      <c r="D14" s="8">
        <v>8444</v>
      </c>
      <c r="E14" s="8">
        <v>-0.31999969482000001</v>
      </c>
      <c r="F14" s="8">
        <v>0.21000003815000001</v>
      </c>
      <c r="G14" s="8">
        <v>0.52999973297000003</v>
      </c>
      <c r="H14" s="2">
        <v>6.2482132299999998E-3</v>
      </c>
      <c r="I14" s="2">
        <v>4.069903666E-2</v>
      </c>
      <c r="J14" s="8">
        <v>13.189978122699999</v>
      </c>
      <c r="K14" s="8">
        <v>2015</v>
      </c>
    </row>
    <row r="15" spans="1:11" x14ac:dyDescent="0.2">
      <c r="A15" s="8" t="s">
        <v>37</v>
      </c>
      <c r="B15" s="8">
        <v>14</v>
      </c>
      <c r="C15" s="8">
        <v>26666</v>
      </c>
      <c r="D15" s="8">
        <v>106664</v>
      </c>
      <c r="E15" s="8">
        <v>-0.36999988556000002</v>
      </c>
      <c r="F15" s="8">
        <v>0.78000020980999996</v>
      </c>
      <c r="G15" s="8">
        <v>1.15000009537</v>
      </c>
      <c r="H15" s="2">
        <v>2.2515938480000001E-2</v>
      </c>
      <c r="I15" s="2">
        <v>6.4694213789999996E-2</v>
      </c>
      <c r="J15" s="8">
        <v>600.41001558300002</v>
      </c>
      <c r="K15" s="8">
        <v>2015</v>
      </c>
    </row>
    <row r="16" spans="1:11" x14ac:dyDescent="0.2">
      <c r="A16" s="8" t="s">
        <v>28</v>
      </c>
      <c r="B16" s="8">
        <v>15</v>
      </c>
      <c r="C16" s="8">
        <v>4333</v>
      </c>
      <c r="D16" s="8">
        <v>17332</v>
      </c>
      <c r="E16" s="8">
        <v>-0.40999984741000001</v>
      </c>
      <c r="F16" s="8">
        <v>0.55000019073999995</v>
      </c>
      <c r="G16" s="8">
        <v>0.96000003815000001</v>
      </c>
      <c r="H16" s="2">
        <v>1.4112631719999999E-2</v>
      </c>
      <c r="I16" s="2">
        <v>4.4373501930000003E-2</v>
      </c>
      <c r="J16" s="8">
        <v>61.150033235499997</v>
      </c>
      <c r="K16" s="8">
        <v>2015</v>
      </c>
    </row>
    <row r="17" spans="1:11" x14ac:dyDescent="0.2">
      <c r="A17" s="8" t="s">
        <v>29</v>
      </c>
      <c r="B17" s="8">
        <v>16</v>
      </c>
      <c r="C17" s="8">
        <v>13672</v>
      </c>
      <c r="D17" s="8">
        <v>54688</v>
      </c>
      <c r="E17" s="8">
        <v>-0.28000020981000001</v>
      </c>
      <c r="F17" s="8">
        <v>0.26999950409000001</v>
      </c>
      <c r="G17" s="8">
        <v>0.54999971390000002</v>
      </c>
      <c r="H17" s="2">
        <v>9.1486251000000001E-3</v>
      </c>
      <c r="I17" s="2">
        <v>3.1571958550000001E-2</v>
      </c>
      <c r="J17" s="8">
        <v>125.080002308</v>
      </c>
      <c r="K17" s="8">
        <v>2015</v>
      </c>
    </row>
    <row r="18" spans="1:11" x14ac:dyDescent="0.2">
      <c r="A18" s="8" t="s">
        <v>40</v>
      </c>
      <c r="B18" s="8">
        <v>17</v>
      </c>
      <c r="C18" s="8">
        <v>1026</v>
      </c>
      <c r="D18" s="8">
        <v>4104</v>
      </c>
      <c r="E18" s="8">
        <v>-0.19000053406</v>
      </c>
      <c r="F18" s="8">
        <v>0.25</v>
      </c>
      <c r="G18" s="8">
        <v>0.44000053406</v>
      </c>
      <c r="H18" s="2">
        <v>5.9161962400000002E-3</v>
      </c>
      <c r="I18" s="2">
        <v>3.7536068589999999E-2</v>
      </c>
      <c r="J18" s="8">
        <v>6.0700173378000004</v>
      </c>
      <c r="K18" s="8">
        <v>2015</v>
      </c>
    </row>
    <row r="19" spans="1:11" x14ac:dyDescent="0.2">
      <c r="A19" s="8" t="s">
        <v>33</v>
      </c>
      <c r="B19" s="8">
        <v>18</v>
      </c>
      <c r="C19" s="8">
        <v>214431</v>
      </c>
      <c r="D19" s="8">
        <v>857724</v>
      </c>
      <c r="E19" s="8">
        <v>-2.03999996185</v>
      </c>
      <c r="F19" s="8">
        <v>1.99872636795</v>
      </c>
      <c r="G19" s="8">
        <v>4.0387263298000002</v>
      </c>
      <c r="H19" s="2">
        <v>-6.8714864500000004E-3</v>
      </c>
      <c r="I19" s="2">
        <v>8.4515748939999996E-2</v>
      </c>
      <c r="J19" s="8">
        <v>-1473.4597100000001</v>
      </c>
      <c r="K19" s="8">
        <v>2015</v>
      </c>
    </row>
    <row r="20" spans="1:11" x14ac:dyDescent="0.2">
      <c r="A20" s="8" t="s">
        <v>42</v>
      </c>
      <c r="B20" s="8">
        <v>20</v>
      </c>
      <c r="C20" s="8">
        <v>25</v>
      </c>
      <c r="D20" s="8">
        <v>100</v>
      </c>
      <c r="E20" s="8">
        <v>-0.3899999857</v>
      </c>
      <c r="F20" s="8">
        <v>0.26999998092999999</v>
      </c>
      <c r="G20" s="8">
        <v>0.65999996662000004</v>
      </c>
      <c r="H20" s="2">
        <v>-0.14200000763000001</v>
      </c>
      <c r="I20" s="2">
        <v>0.14499653936000001</v>
      </c>
      <c r="J20" s="8">
        <v>-3.5500001907300001</v>
      </c>
      <c r="K20" s="8">
        <v>2015</v>
      </c>
    </row>
    <row r="21" spans="1:11" x14ac:dyDescent="0.2">
      <c r="A21" s="8" t="s">
        <v>35</v>
      </c>
      <c r="B21" s="8">
        <v>21</v>
      </c>
      <c r="C21" s="8">
        <v>18229</v>
      </c>
      <c r="D21" s="8">
        <v>72916</v>
      </c>
      <c r="E21" s="8">
        <v>-1.5595240592999999</v>
      </c>
      <c r="F21" s="8">
        <v>1.99608325958</v>
      </c>
      <c r="G21" s="8">
        <v>3.5556073188799999</v>
      </c>
      <c r="H21" s="2">
        <v>1.255992673E-2</v>
      </c>
      <c r="I21" s="2">
        <v>0.10052695909000001</v>
      </c>
      <c r="J21" s="8">
        <v>228.95490431799999</v>
      </c>
      <c r="K21" s="8">
        <v>2015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1"/>
  <sheetViews>
    <sheetView workbookViewId="0">
      <selection activeCell="H1" sqref="H1"/>
    </sheetView>
  </sheetViews>
  <sheetFormatPr defaultRowHeight="12.75" x14ac:dyDescent="0.2"/>
  <cols>
    <col min="1" max="1" width="5.7109375" style="8" customWidth="1"/>
    <col min="2" max="3" width="10.7109375" style="8" customWidth="1"/>
    <col min="4" max="4" width="19.7109375" style="8" customWidth="1"/>
    <col min="5" max="7" width="10.7109375" style="8" customWidth="1"/>
    <col min="8" max="9" width="19.7109375" style="2" customWidth="1"/>
    <col min="10" max="10" width="19.7109375" style="8" customWidth="1"/>
    <col min="11" max="13" width="10.7109375" style="8" customWidth="1"/>
    <col min="14" max="16384" width="9.140625" style="7"/>
  </cols>
  <sheetData>
    <row r="1" spans="1:1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" t="s">
        <v>65</v>
      </c>
      <c r="I1" s="2" t="s">
        <v>7</v>
      </c>
      <c r="J1" s="8" t="s">
        <v>8</v>
      </c>
      <c r="K1" s="8" t="s">
        <v>39</v>
      </c>
    </row>
    <row r="2" spans="1:11" x14ac:dyDescent="0.2">
      <c r="A2" s="8" t="s">
        <v>13</v>
      </c>
      <c r="B2" s="8">
        <v>1</v>
      </c>
      <c r="C2" s="8">
        <v>705</v>
      </c>
      <c r="D2" s="8">
        <v>2820</v>
      </c>
      <c r="E2" s="8">
        <v>-1.9999980930000001E-2</v>
      </c>
      <c r="F2" s="8">
        <v>1.48000001907</v>
      </c>
      <c r="G2" s="8">
        <v>1.5</v>
      </c>
      <c r="H2" s="2">
        <v>0.70988655225999997</v>
      </c>
      <c r="I2" s="2">
        <v>0.22516751759</v>
      </c>
      <c r="J2" s="8">
        <v>500.47001934100001</v>
      </c>
      <c r="K2" s="8">
        <v>2016</v>
      </c>
    </row>
    <row r="3" spans="1:11" x14ac:dyDescent="0.2">
      <c r="A3" s="8" t="s">
        <v>14</v>
      </c>
      <c r="B3" s="8">
        <v>2</v>
      </c>
      <c r="C3" s="8">
        <v>15482</v>
      </c>
      <c r="D3" s="8">
        <v>61928</v>
      </c>
      <c r="E3" s="8">
        <v>-0.35999965668</v>
      </c>
      <c r="F3" s="8">
        <v>2</v>
      </c>
      <c r="G3" s="8">
        <v>2.3599996566799999</v>
      </c>
      <c r="H3" s="2">
        <v>0.47502196213999998</v>
      </c>
      <c r="I3" s="2">
        <v>0.22149992656</v>
      </c>
      <c r="J3" s="8">
        <v>7354.2900178399996</v>
      </c>
      <c r="K3" s="8">
        <v>2016</v>
      </c>
    </row>
    <row r="4" spans="1:11" x14ac:dyDescent="0.2">
      <c r="A4" s="8" t="s">
        <v>15</v>
      </c>
      <c r="B4" s="8">
        <v>3</v>
      </c>
      <c r="C4" s="8">
        <v>33209</v>
      </c>
      <c r="D4" s="8">
        <v>132836</v>
      </c>
      <c r="E4" s="8">
        <v>-0.59999942780000004</v>
      </c>
      <c r="F4" s="8">
        <v>1.07999992371</v>
      </c>
      <c r="G4" s="8">
        <v>1.6799993515</v>
      </c>
      <c r="H4" s="2">
        <v>0.14892137925000001</v>
      </c>
      <c r="I4" s="2">
        <v>0.17462170588000001</v>
      </c>
      <c r="J4" s="8">
        <v>4945.5300836599999</v>
      </c>
      <c r="K4" s="8">
        <v>2016</v>
      </c>
    </row>
    <row r="5" spans="1:11" x14ac:dyDescent="0.2">
      <c r="A5" s="8" t="s">
        <v>16</v>
      </c>
      <c r="B5" s="8">
        <v>4</v>
      </c>
      <c r="C5" s="8">
        <v>16531</v>
      </c>
      <c r="D5" s="8">
        <v>66124</v>
      </c>
      <c r="E5" s="8">
        <v>-0.40999984741000001</v>
      </c>
      <c r="F5" s="8">
        <v>0.65999984740999995</v>
      </c>
      <c r="G5" s="8">
        <v>1.0699996948199999</v>
      </c>
      <c r="H5" s="2">
        <v>6.8885125899999997E-2</v>
      </c>
      <c r="I5" s="2">
        <v>9.1616701640000006E-2</v>
      </c>
      <c r="J5" s="8">
        <v>1138.7400162199999</v>
      </c>
      <c r="K5" s="8">
        <v>2016</v>
      </c>
    </row>
    <row r="6" spans="1:11" x14ac:dyDescent="0.2">
      <c r="A6" s="8" t="s">
        <v>17</v>
      </c>
      <c r="B6" s="8">
        <v>5</v>
      </c>
      <c r="C6" s="8">
        <v>19143</v>
      </c>
      <c r="D6" s="8">
        <v>76572</v>
      </c>
      <c r="E6" s="8">
        <v>-0.29999923705999998</v>
      </c>
      <c r="F6" s="8">
        <v>0.72999954223999997</v>
      </c>
      <c r="G6" s="8">
        <v>1.0299987793000001</v>
      </c>
      <c r="H6" s="2">
        <v>2.062633401E-2</v>
      </c>
      <c r="I6" s="2">
        <v>5.6432810360000002E-2</v>
      </c>
      <c r="J6" s="8">
        <v>394.84991192799998</v>
      </c>
      <c r="K6" s="8">
        <v>2016</v>
      </c>
    </row>
    <row r="7" spans="1:11" x14ac:dyDescent="0.2">
      <c r="A7" s="8" t="s">
        <v>18</v>
      </c>
      <c r="B7" s="8">
        <v>6</v>
      </c>
      <c r="C7" s="8">
        <v>710</v>
      </c>
      <c r="D7" s="8">
        <v>2840</v>
      </c>
      <c r="E7" s="8">
        <v>-1.0200004577599999</v>
      </c>
      <c r="F7" s="8">
        <v>0.28000020981000001</v>
      </c>
      <c r="G7" s="8">
        <v>1.30000066757</v>
      </c>
      <c r="H7" s="2">
        <v>-0.15398590934</v>
      </c>
      <c r="I7" s="2">
        <v>0.18907716463999999</v>
      </c>
      <c r="J7" s="8">
        <v>-109.32999563200001</v>
      </c>
      <c r="K7" s="8">
        <v>2016</v>
      </c>
    </row>
    <row r="8" spans="1:11" x14ac:dyDescent="0.2">
      <c r="A8" s="8" t="s">
        <v>19</v>
      </c>
      <c r="B8" s="8">
        <v>7</v>
      </c>
      <c r="C8" s="8">
        <v>7976</v>
      </c>
      <c r="D8" s="8">
        <v>31904</v>
      </c>
      <c r="E8" s="8">
        <v>-1.0499997138999999</v>
      </c>
      <c r="F8" s="8">
        <v>1.82999992371</v>
      </c>
      <c r="G8" s="8">
        <v>2.8799996376000001</v>
      </c>
      <c r="H8" s="2">
        <v>0.10419221704999999</v>
      </c>
      <c r="I8" s="2">
        <v>0.36697265204000001</v>
      </c>
      <c r="J8" s="8">
        <v>831.03712320299996</v>
      </c>
      <c r="K8" s="8">
        <v>2016</v>
      </c>
    </row>
    <row r="9" spans="1:11" x14ac:dyDescent="0.2">
      <c r="A9" s="8" t="s">
        <v>36</v>
      </c>
      <c r="B9" s="8">
        <v>8</v>
      </c>
      <c r="C9" s="8">
        <v>850</v>
      </c>
      <c r="D9" s="8">
        <v>3400</v>
      </c>
      <c r="E9" s="8">
        <v>-0.19999980927</v>
      </c>
      <c r="F9" s="8">
        <v>0.81999969482000001</v>
      </c>
      <c r="G9" s="8">
        <v>1.0199995040900001</v>
      </c>
      <c r="H9" s="2">
        <v>0.32314117376000001</v>
      </c>
      <c r="I9" s="2">
        <v>0.15604566655999999</v>
      </c>
      <c r="J9" s="8">
        <v>274.66999769199998</v>
      </c>
      <c r="K9" s="8">
        <v>2016</v>
      </c>
    </row>
    <row r="10" spans="1:11" x14ac:dyDescent="0.2">
      <c r="A10" s="8" t="s">
        <v>20</v>
      </c>
      <c r="B10" s="8">
        <v>9</v>
      </c>
      <c r="C10" s="8">
        <v>1772</v>
      </c>
      <c r="D10" s="8">
        <v>7088</v>
      </c>
      <c r="E10" s="8">
        <v>-0.25999975204999998</v>
      </c>
      <c r="F10" s="8">
        <v>0.25</v>
      </c>
      <c r="G10" s="8">
        <v>0.50999975205000003</v>
      </c>
      <c r="H10" s="2">
        <v>-9.7008998699999998E-3</v>
      </c>
      <c r="I10" s="2">
        <v>4.6048972399999999E-2</v>
      </c>
      <c r="J10" s="8">
        <v>-17.1899945736</v>
      </c>
      <c r="K10" s="8">
        <v>2016</v>
      </c>
    </row>
    <row r="11" spans="1:11" x14ac:dyDescent="0.2">
      <c r="A11" s="8" t="s">
        <v>21</v>
      </c>
      <c r="B11" s="8">
        <v>10</v>
      </c>
      <c r="C11" s="8">
        <v>243</v>
      </c>
      <c r="D11" s="8">
        <v>972</v>
      </c>
      <c r="E11" s="8">
        <v>-8.0000877380000002E-2</v>
      </c>
      <c r="F11" s="8">
        <v>0.36000061035000003</v>
      </c>
      <c r="G11" s="8">
        <v>0.44000148772999997</v>
      </c>
      <c r="H11" s="2">
        <v>5.032921034E-2</v>
      </c>
      <c r="I11" s="2">
        <v>8.1411786070000006E-2</v>
      </c>
      <c r="J11" s="8">
        <v>12.229998111700001</v>
      </c>
      <c r="K11" s="8">
        <v>2016</v>
      </c>
    </row>
    <row r="12" spans="1:11" x14ac:dyDescent="0.2">
      <c r="A12" s="8" t="s">
        <v>22</v>
      </c>
      <c r="B12" s="8">
        <v>11</v>
      </c>
      <c r="C12" s="8">
        <v>5038</v>
      </c>
      <c r="D12" s="8">
        <v>20152</v>
      </c>
      <c r="E12" s="8">
        <v>-0.23000049590999999</v>
      </c>
      <c r="F12" s="8">
        <v>0.51000022887999996</v>
      </c>
      <c r="G12" s="8">
        <v>0.74000072479000001</v>
      </c>
      <c r="H12" s="2">
        <v>7.1349750680000004E-2</v>
      </c>
      <c r="I12" s="2">
        <v>5.3288860780000002E-2</v>
      </c>
      <c r="J12" s="8">
        <v>359.460043907</v>
      </c>
      <c r="K12" s="8">
        <v>2016</v>
      </c>
    </row>
    <row r="13" spans="1:11" x14ac:dyDescent="0.2">
      <c r="A13" s="8" t="s">
        <v>23</v>
      </c>
      <c r="B13" s="8">
        <v>12</v>
      </c>
      <c r="C13" s="8">
        <v>2609</v>
      </c>
      <c r="D13" s="8">
        <v>10436</v>
      </c>
      <c r="E13" s="8">
        <v>-0.25</v>
      </c>
      <c r="F13" s="8">
        <v>0.25</v>
      </c>
      <c r="G13" s="8">
        <v>0.5</v>
      </c>
      <c r="H13" s="2">
        <v>1.090456198E-2</v>
      </c>
      <c r="I13" s="2">
        <v>4.7178186009999998E-2</v>
      </c>
      <c r="J13" s="8">
        <v>28.450002193500001</v>
      </c>
      <c r="K13" s="8">
        <v>2016</v>
      </c>
    </row>
    <row r="14" spans="1:11" x14ac:dyDescent="0.2">
      <c r="A14" s="8" t="s">
        <v>24</v>
      </c>
      <c r="B14" s="8">
        <v>13</v>
      </c>
      <c r="C14" s="8">
        <v>7350</v>
      </c>
      <c r="D14" s="8">
        <v>29400</v>
      </c>
      <c r="E14" s="8">
        <v>-0.23999977112000001</v>
      </c>
      <c r="F14" s="8">
        <v>0.23999977112000001</v>
      </c>
      <c r="G14" s="8">
        <v>0.47999954224000002</v>
      </c>
      <c r="H14" s="2">
        <v>-2.1564652300000002E-3</v>
      </c>
      <c r="I14" s="2">
        <v>3.1703821209999997E-2</v>
      </c>
      <c r="J14" s="8">
        <v>-15.850019455</v>
      </c>
      <c r="K14" s="8">
        <v>2016</v>
      </c>
    </row>
    <row r="15" spans="1:11" x14ac:dyDescent="0.2">
      <c r="A15" s="8" t="s">
        <v>37</v>
      </c>
      <c r="B15" s="8">
        <v>15</v>
      </c>
      <c r="C15" s="8">
        <v>5985</v>
      </c>
      <c r="D15" s="8">
        <v>23940</v>
      </c>
      <c r="E15" s="8">
        <v>-0.25</v>
      </c>
      <c r="F15" s="8">
        <v>0.39999961852999999</v>
      </c>
      <c r="G15" s="8">
        <v>0.64999961852999999</v>
      </c>
      <c r="H15" s="2">
        <v>6.8015039459999996E-2</v>
      </c>
      <c r="I15" s="2">
        <v>5.8930343119999999E-2</v>
      </c>
      <c r="J15" s="8">
        <v>407.07001113899997</v>
      </c>
      <c r="K15" s="8">
        <v>2016</v>
      </c>
    </row>
    <row r="16" spans="1:11" x14ac:dyDescent="0.2">
      <c r="A16" s="8" t="s">
        <v>28</v>
      </c>
      <c r="B16" s="8">
        <v>16</v>
      </c>
      <c r="C16" s="8">
        <v>4499</v>
      </c>
      <c r="D16" s="8">
        <v>17996</v>
      </c>
      <c r="E16" s="8">
        <v>-0.48000049590999999</v>
      </c>
      <c r="F16" s="8">
        <v>0.45000028609999998</v>
      </c>
      <c r="G16" s="8">
        <v>0.93000078201000003</v>
      </c>
      <c r="H16" s="2">
        <v>-7.4127502599999999E-3</v>
      </c>
      <c r="I16" s="2">
        <v>3.7517088019999999E-2</v>
      </c>
      <c r="J16" s="8">
        <v>-33.349963426599999</v>
      </c>
      <c r="K16" s="8">
        <v>2016</v>
      </c>
    </row>
    <row r="17" spans="1:11" x14ac:dyDescent="0.2">
      <c r="A17" s="8" t="s">
        <v>29</v>
      </c>
      <c r="B17" s="8">
        <v>17</v>
      </c>
      <c r="C17" s="8">
        <v>15759</v>
      </c>
      <c r="D17" s="8">
        <v>63036</v>
      </c>
      <c r="E17" s="8">
        <v>-0.68499994277999998</v>
      </c>
      <c r="F17" s="8">
        <v>0.48750019074000001</v>
      </c>
      <c r="G17" s="8">
        <v>1.17250013351</v>
      </c>
      <c r="H17" s="2">
        <v>-1.0721236029999999E-2</v>
      </c>
      <c r="I17" s="2">
        <v>4.1356387940000003E-2</v>
      </c>
      <c r="J17" s="8">
        <v>-168.95595860500001</v>
      </c>
      <c r="K17" s="8">
        <v>2016</v>
      </c>
    </row>
    <row r="18" spans="1:11" x14ac:dyDescent="0.2">
      <c r="A18" s="8" t="s">
        <v>31</v>
      </c>
      <c r="B18" s="8">
        <v>18</v>
      </c>
      <c r="C18" s="8">
        <v>31182</v>
      </c>
      <c r="D18" s="8">
        <v>124728</v>
      </c>
      <c r="E18" s="8">
        <v>-0.42000007629000002</v>
      </c>
      <c r="F18" s="8">
        <v>0.5</v>
      </c>
      <c r="G18" s="8">
        <v>0.92000007629000002</v>
      </c>
      <c r="H18" s="2">
        <v>-7.0011562499999996E-3</v>
      </c>
      <c r="I18" s="2">
        <v>4.8096432359999997E-2</v>
      </c>
      <c r="J18" s="8">
        <v>-218.310054302</v>
      </c>
      <c r="K18" s="8">
        <v>2016</v>
      </c>
    </row>
    <row r="19" spans="1:11" x14ac:dyDescent="0.2">
      <c r="A19" s="8" t="s">
        <v>40</v>
      </c>
      <c r="B19" s="8">
        <v>19</v>
      </c>
      <c r="C19" s="8">
        <v>10022</v>
      </c>
      <c r="D19" s="8">
        <v>40088</v>
      </c>
      <c r="E19" s="8">
        <v>-0.26000022888000002</v>
      </c>
      <c r="F19" s="8">
        <v>0.31000041962000002</v>
      </c>
      <c r="G19" s="8">
        <v>0.57000064849999998</v>
      </c>
      <c r="H19" s="2">
        <v>1.963679649E-2</v>
      </c>
      <c r="I19" s="2">
        <v>3.6915440959999997E-2</v>
      </c>
      <c r="J19" s="8">
        <v>196.79997444200001</v>
      </c>
      <c r="K19" s="8">
        <v>2016</v>
      </c>
    </row>
    <row r="20" spans="1:11" x14ac:dyDescent="0.2">
      <c r="A20" s="8" t="s">
        <v>33</v>
      </c>
      <c r="B20" s="8">
        <v>20</v>
      </c>
      <c r="C20" s="8">
        <v>204785</v>
      </c>
      <c r="D20" s="8">
        <v>819140</v>
      </c>
      <c r="E20" s="8">
        <v>-1.64750003815</v>
      </c>
      <c r="F20" s="8">
        <v>1.6899995803800001</v>
      </c>
      <c r="G20" s="8">
        <v>3.3374996185299999</v>
      </c>
      <c r="H20" s="2">
        <v>2.8360825600000001E-3</v>
      </c>
      <c r="I20" s="2">
        <v>8.1944180290000002E-2</v>
      </c>
      <c r="J20" s="8">
        <v>580.78716778800003</v>
      </c>
      <c r="K20" s="8">
        <v>2016</v>
      </c>
    </row>
    <row r="21" spans="1:11" x14ac:dyDescent="0.2">
      <c r="A21" s="8" t="s">
        <v>35</v>
      </c>
      <c r="B21" s="8">
        <v>23</v>
      </c>
      <c r="C21" s="8">
        <v>18229</v>
      </c>
      <c r="D21" s="8">
        <v>72916</v>
      </c>
      <c r="E21" s="8">
        <v>-5.0099997520399997</v>
      </c>
      <c r="F21" s="8">
        <v>2.0099997520400001</v>
      </c>
      <c r="G21" s="8">
        <v>7.0199995040900003</v>
      </c>
      <c r="H21" s="2">
        <v>-1.107059134E-2</v>
      </c>
      <c r="I21" s="2">
        <v>0.29517398065</v>
      </c>
      <c r="J21" s="8">
        <v>-201.805809498</v>
      </c>
      <c r="K21" s="8">
        <v>2016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13</vt:i4>
      </vt:variant>
    </vt:vector>
  </HeadingPairs>
  <TitlesOfParts>
    <vt:vector size="26" baseType="lpstr">
      <vt:lpstr>2011-2020 generalisatie</vt:lpstr>
      <vt:lpstr>2011-2020 (2)</vt:lpstr>
      <vt:lpstr>2011-2020 eenheid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'2011-2020 (2)'!Database</vt:lpstr>
      <vt:lpstr>'2011-2020 eenheid'!Database</vt:lpstr>
      <vt:lpstr>'2011-2020 generalisatie'!Database</vt:lpstr>
      <vt:lpstr>'2012'!Database</vt:lpstr>
      <vt:lpstr>'2013'!Database</vt:lpstr>
      <vt:lpstr>'2014'!Database</vt:lpstr>
      <vt:lpstr>'2015'!Database</vt:lpstr>
      <vt:lpstr>'2016'!Database</vt:lpstr>
      <vt:lpstr>'2017'!Database</vt:lpstr>
      <vt:lpstr>'2018'!Database</vt:lpstr>
      <vt:lpstr>'2019'!Database</vt:lpstr>
      <vt:lpstr>'2020'!Database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Bas</cp:lastModifiedBy>
  <dcterms:created xsi:type="dcterms:W3CDTF">2020-09-24T09:01:41Z</dcterms:created>
  <dcterms:modified xsi:type="dcterms:W3CDTF">2021-04-27T10:56:06Z</dcterms:modified>
</cp:coreProperties>
</file>